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ttcrv\Desktop\"/>
    </mc:Choice>
  </mc:AlternateContent>
  <xr:revisionPtr revIDLastSave="0" documentId="13_ncr:1_{88484772-EDCF-4AA0-AFB9-74C02195E8EC}" xr6:coauthVersionLast="47" xr6:coauthVersionMax="47" xr10:uidLastSave="{00000000-0000-0000-0000-000000000000}"/>
  <bookViews>
    <workbookView xWindow="-120" yWindow="-120" windowWidth="29040" windowHeight="15720" xr2:uid="{00000000-000D-0000-FFFF-FFFF00000000}"/>
  </bookViews>
  <sheets>
    <sheet name="Instructions" sheetId="6" r:id="rId1"/>
    <sheet name="Bidder Overview" sheetId="8" r:id="rId2"/>
    <sheet name="Bev. Vols" sheetId="4" r:id="rId3"/>
    <sheet name="Vend. Vols" sheetId="10" state="hidden" r:id="rId4"/>
    <sheet name="Equip. Reqs" sheetId="11" r:id="rId5"/>
    <sheet name="Pricing" sheetId="12" r:id="rId6"/>
    <sheet name="Q&amp;A" sheetId="7" r:id="rId7"/>
    <sheet name="Refs"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12" l="1"/>
  <c r="M11" i="12" s="1"/>
  <c r="N11" i="12" s="1"/>
  <c r="K12" i="12"/>
  <c r="M12" i="12"/>
  <c r="N12" i="12"/>
  <c r="K13" i="12"/>
  <c r="M13" i="12"/>
  <c r="N13" i="12" s="1"/>
  <c r="K14" i="12"/>
  <c r="M14" i="12"/>
  <c r="N14" i="12"/>
  <c r="K40" i="12"/>
  <c r="M40" i="12" s="1"/>
  <c r="N40" i="12" s="1"/>
  <c r="K41" i="12"/>
  <c r="M41" i="12" s="1"/>
  <c r="N41" i="12"/>
  <c r="K42" i="12"/>
  <c r="M42" i="12"/>
  <c r="N42" i="12" s="1"/>
  <c r="K43" i="12"/>
  <c r="M43" i="12" s="1"/>
  <c r="K78" i="12"/>
  <c r="M78" i="12" s="1"/>
  <c r="N78" i="12" s="1"/>
  <c r="K79" i="12"/>
  <c r="M79" i="12"/>
  <c r="N79" i="12"/>
  <c r="K108" i="12"/>
  <c r="M108" i="12" s="1"/>
  <c r="N108" i="12" s="1"/>
  <c r="K109" i="12"/>
  <c r="M109" i="12" s="1"/>
  <c r="N109" i="12" s="1"/>
  <c r="K110" i="12"/>
  <c r="M110" i="12" s="1"/>
  <c r="N110" i="12" s="1"/>
  <c r="K111" i="12"/>
  <c r="M111" i="12" s="1"/>
  <c r="N111" i="12" s="1"/>
  <c r="K112" i="12"/>
  <c r="M112" i="12" s="1"/>
  <c r="K113" i="12"/>
  <c r="M113" i="12" s="1"/>
  <c r="N113" i="12"/>
  <c r="K114" i="12"/>
  <c r="M114" i="12" s="1"/>
  <c r="N114" i="12" s="1"/>
  <c r="K115" i="12"/>
  <c r="M115" i="12" s="1"/>
  <c r="K116" i="12"/>
  <c r="M116" i="12" s="1"/>
  <c r="N116" i="12" s="1"/>
  <c r="G68" i="4"/>
  <c r="H74" i="4"/>
  <c r="H137" i="4" s="1"/>
  <c r="H106" i="4"/>
  <c r="H138" i="4" s="1"/>
  <c r="H122" i="4"/>
  <c r="H139" i="4" s="1"/>
  <c r="H129" i="4"/>
  <c r="F122" i="4"/>
  <c r="G122" i="4"/>
  <c r="E122" i="4"/>
  <c r="I121" i="4"/>
  <c r="I115" i="4"/>
  <c r="I114" i="4"/>
  <c r="I108" i="4"/>
  <c r="I98" i="4"/>
  <c r="I119" i="4"/>
  <c r="I116" i="4"/>
  <c r="I113" i="4"/>
  <c r="I110" i="4"/>
  <c r="H18" i="4"/>
  <c r="H133" i="4" s="1"/>
  <c r="H25" i="4"/>
  <c r="H134" i="4" s="1"/>
  <c r="H35" i="4"/>
  <c r="H135" i="4" s="1"/>
  <c r="H68" i="4"/>
  <c r="H136" i="4" s="1"/>
  <c r="H140" i="4"/>
  <c r="I125" i="4"/>
  <c r="I126" i="4"/>
  <c r="I127" i="4"/>
  <c r="I128" i="4"/>
  <c r="I124" i="4"/>
  <c r="I111" i="4"/>
  <c r="I112" i="4"/>
  <c r="I117" i="4"/>
  <c r="I118" i="4"/>
  <c r="I120" i="4"/>
  <c r="I109" i="4"/>
  <c r="I77" i="4"/>
  <c r="I78" i="4"/>
  <c r="I79" i="4"/>
  <c r="I80" i="4"/>
  <c r="I81" i="4"/>
  <c r="I82" i="4"/>
  <c r="I83" i="4"/>
  <c r="I84" i="4"/>
  <c r="I85" i="4"/>
  <c r="I86" i="4"/>
  <c r="I87" i="4"/>
  <c r="I88" i="4"/>
  <c r="I89" i="4"/>
  <c r="I90" i="4"/>
  <c r="I91" i="4"/>
  <c r="I92" i="4"/>
  <c r="I93" i="4"/>
  <c r="I94" i="4"/>
  <c r="I95" i="4"/>
  <c r="I96" i="4"/>
  <c r="I97" i="4"/>
  <c r="I99" i="4"/>
  <c r="I100" i="4"/>
  <c r="I101" i="4"/>
  <c r="I102" i="4"/>
  <c r="I103" i="4"/>
  <c r="I104" i="4"/>
  <c r="I105" i="4"/>
  <c r="I76" i="4"/>
  <c r="I71" i="4"/>
  <c r="I72" i="4"/>
  <c r="I73" i="4"/>
  <c r="I70"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37" i="4"/>
  <c r="I28" i="4"/>
  <c r="I29" i="4"/>
  <c r="I30" i="4"/>
  <c r="I31" i="4"/>
  <c r="I32" i="4"/>
  <c r="I33" i="4"/>
  <c r="I34" i="4"/>
  <c r="I27" i="4"/>
  <c r="I21" i="4"/>
  <c r="I22" i="4"/>
  <c r="I23" i="4"/>
  <c r="I24" i="4"/>
  <c r="I20" i="4"/>
  <c r="I11" i="4"/>
  <c r="I12" i="4"/>
  <c r="I13" i="4"/>
  <c r="I14" i="4"/>
  <c r="I15" i="4"/>
  <c r="I16" i="4"/>
  <c r="I17" i="4"/>
  <c r="I10" i="4"/>
  <c r="F68" i="4"/>
  <c r="E68" i="4"/>
  <c r="K124" i="12"/>
  <c r="M124" i="12" s="1"/>
  <c r="K125" i="12"/>
  <c r="M125" i="12" s="1"/>
  <c r="K126" i="12"/>
  <c r="M126" i="12" s="1"/>
  <c r="K127" i="12"/>
  <c r="M127" i="12" s="1"/>
  <c r="K123" i="12"/>
  <c r="M123" i="12" s="1"/>
  <c r="K76" i="12"/>
  <c r="M76" i="12" s="1"/>
  <c r="K77" i="12"/>
  <c r="M77" i="12" s="1"/>
  <c r="K80" i="12"/>
  <c r="M80" i="12" s="1"/>
  <c r="K81" i="12"/>
  <c r="M81" i="12" s="1"/>
  <c r="K82" i="12"/>
  <c r="M82" i="12" s="1"/>
  <c r="K83" i="12"/>
  <c r="M83" i="12" s="1"/>
  <c r="K84" i="12"/>
  <c r="M84" i="12" s="1"/>
  <c r="K85" i="12"/>
  <c r="M85" i="12" s="1"/>
  <c r="K86" i="12"/>
  <c r="M86" i="12" s="1"/>
  <c r="K87" i="12"/>
  <c r="M87" i="12" s="1"/>
  <c r="K88" i="12"/>
  <c r="M88" i="12" s="1"/>
  <c r="K89" i="12"/>
  <c r="M89" i="12" s="1"/>
  <c r="K90" i="12"/>
  <c r="M90" i="12" s="1"/>
  <c r="K91" i="12"/>
  <c r="M91" i="12" s="1"/>
  <c r="K92" i="12"/>
  <c r="M92" i="12" s="1"/>
  <c r="K93" i="12"/>
  <c r="M93" i="12" s="1"/>
  <c r="K94" i="12"/>
  <c r="M94" i="12" s="1"/>
  <c r="K95" i="12"/>
  <c r="M95" i="12" s="1"/>
  <c r="K96" i="12"/>
  <c r="M96" i="12" s="1"/>
  <c r="K97" i="12"/>
  <c r="M97" i="12" s="1"/>
  <c r="K98" i="12"/>
  <c r="M98" i="12" s="1"/>
  <c r="K99" i="12"/>
  <c r="M99" i="12" s="1"/>
  <c r="K100" i="12"/>
  <c r="M100" i="12" s="1"/>
  <c r="K101" i="12"/>
  <c r="M101" i="12" s="1"/>
  <c r="K102" i="12"/>
  <c r="M102" i="12" s="1"/>
  <c r="K103" i="12"/>
  <c r="M103" i="12" s="1"/>
  <c r="K104" i="12"/>
  <c r="M104" i="12" s="1"/>
  <c r="K117" i="12"/>
  <c r="M117" i="12" s="1"/>
  <c r="K118" i="12"/>
  <c r="M118" i="12" s="1"/>
  <c r="K119" i="12"/>
  <c r="M119" i="12" s="1"/>
  <c r="K120" i="12"/>
  <c r="M120" i="12" s="1"/>
  <c r="K107" i="12"/>
  <c r="M107" i="12" s="1"/>
  <c r="K75" i="12"/>
  <c r="M75" i="12" s="1"/>
  <c r="K70" i="12"/>
  <c r="M70" i="12" s="1"/>
  <c r="K71" i="12"/>
  <c r="M71" i="12" s="1"/>
  <c r="K72" i="12"/>
  <c r="M72" i="12" s="1"/>
  <c r="K69" i="12"/>
  <c r="M69" i="12" s="1"/>
  <c r="K37" i="12"/>
  <c r="M37" i="12" s="1"/>
  <c r="K38" i="12"/>
  <c r="M38" i="12" s="1"/>
  <c r="K39" i="12"/>
  <c r="M39" i="12" s="1"/>
  <c r="K44" i="12"/>
  <c r="M44" i="12" s="1"/>
  <c r="K45" i="12"/>
  <c r="M45" i="12" s="1"/>
  <c r="K46" i="12"/>
  <c r="M46" i="12" s="1"/>
  <c r="K47" i="12"/>
  <c r="M47" i="12" s="1"/>
  <c r="K48" i="12"/>
  <c r="M48" i="12" s="1"/>
  <c r="K49" i="12"/>
  <c r="M49" i="12" s="1"/>
  <c r="K50" i="12"/>
  <c r="M50" i="12" s="1"/>
  <c r="K51" i="12"/>
  <c r="M51" i="12" s="1"/>
  <c r="K52" i="12"/>
  <c r="M52" i="12" s="1"/>
  <c r="K53" i="12"/>
  <c r="M53" i="12" s="1"/>
  <c r="K54" i="12"/>
  <c r="M54" i="12" s="1"/>
  <c r="K55" i="12"/>
  <c r="M55" i="12" s="1"/>
  <c r="K56" i="12"/>
  <c r="M56" i="12" s="1"/>
  <c r="K57" i="12"/>
  <c r="M57" i="12" s="1"/>
  <c r="K58" i="12"/>
  <c r="M58" i="12" s="1"/>
  <c r="K59" i="12"/>
  <c r="M59" i="12" s="1"/>
  <c r="K60" i="12"/>
  <c r="M60" i="12" s="1"/>
  <c r="K61" i="12"/>
  <c r="M61" i="12" s="1"/>
  <c r="K62" i="12"/>
  <c r="M62" i="12" s="1"/>
  <c r="K63" i="12"/>
  <c r="M63" i="12" s="1"/>
  <c r="K64" i="12"/>
  <c r="M64" i="12" s="1"/>
  <c r="K65" i="12"/>
  <c r="M65" i="12" s="1"/>
  <c r="K66" i="12"/>
  <c r="M66" i="12" s="1"/>
  <c r="K36" i="12"/>
  <c r="M36" i="12" s="1"/>
  <c r="K27" i="12"/>
  <c r="M27" i="12" s="1"/>
  <c r="K28" i="12"/>
  <c r="M28" i="12" s="1"/>
  <c r="K29" i="12"/>
  <c r="M29" i="12" s="1"/>
  <c r="K30" i="12"/>
  <c r="M30" i="12" s="1"/>
  <c r="K31" i="12"/>
  <c r="M31" i="12" s="1"/>
  <c r="K32" i="12"/>
  <c r="M32" i="12" s="1"/>
  <c r="K33" i="12"/>
  <c r="M33" i="12" s="1"/>
  <c r="K26" i="12"/>
  <c r="M26" i="12" s="1"/>
  <c r="K20" i="12"/>
  <c r="M20" i="12" s="1"/>
  <c r="K21" i="12"/>
  <c r="M21" i="12" s="1"/>
  <c r="K22" i="12"/>
  <c r="M22" i="12" s="1"/>
  <c r="K23" i="12"/>
  <c r="M23" i="12" s="1"/>
  <c r="K19" i="12"/>
  <c r="M19" i="12" s="1"/>
  <c r="K10" i="12"/>
  <c r="M10" i="12" s="1"/>
  <c r="K15" i="12"/>
  <c r="M15" i="12" s="1"/>
  <c r="K16" i="12"/>
  <c r="M16" i="12" s="1"/>
  <c r="K9" i="12"/>
  <c r="M9" i="12" s="1"/>
  <c r="N43" i="12" l="1"/>
  <c r="N112" i="12"/>
  <c r="N115" i="12"/>
  <c r="I68" i="4"/>
  <c r="I122" i="4"/>
  <c r="C18" i="10" l="1"/>
  <c r="C19" i="10"/>
  <c r="C20" i="10"/>
  <c r="D20" i="10"/>
  <c r="D19" i="10"/>
  <c r="D18" i="10"/>
  <c r="D17" i="12"/>
  <c r="E17" i="12"/>
  <c r="F17" i="12"/>
  <c r="D24" i="12"/>
  <c r="E24" i="12"/>
  <c r="F24" i="12"/>
  <c r="C22" i="10" l="1"/>
  <c r="D22" i="10"/>
  <c r="D34" i="12"/>
  <c r="E34" i="12"/>
  <c r="F34" i="12"/>
  <c r="D67" i="12"/>
  <c r="E67" i="12"/>
  <c r="F67" i="12"/>
  <c r="D73" i="12"/>
  <c r="E73" i="12"/>
  <c r="F73" i="12"/>
  <c r="F128" i="12"/>
  <c r="E128" i="12"/>
  <c r="D128" i="12"/>
  <c r="N127" i="12"/>
  <c r="N126" i="12"/>
  <c r="N125" i="12"/>
  <c r="N124" i="12"/>
  <c r="N123" i="12"/>
  <c r="F121" i="12"/>
  <c r="E121" i="12"/>
  <c r="D121" i="12"/>
  <c r="N120" i="12"/>
  <c r="N119" i="12"/>
  <c r="N118" i="12"/>
  <c r="N117" i="12"/>
  <c r="N107" i="12"/>
  <c r="F105" i="12"/>
  <c r="E105" i="12"/>
  <c r="D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7" i="12"/>
  <c r="N76" i="12"/>
  <c r="N75" i="12"/>
  <c r="G72" i="12"/>
  <c r="N72" i="12" s="1"/>
  <c r="G71" i="12"/>
  <c r="N71" i="12" s="1"/>
  <c r="G70" i="12"/>
  <c r="N70" i="12" s="1"/>
  <c r="G69" i="12"/>
  <c r="N69" i="12" s="1"/>
  <c r="N66" i="12"/>
  <c r="N65" i="12"/>
  <c r="N64" i="12"/>
  <c r="N63" i="12"/>
  <c r="N62" i="12"/>
  <c r="N61" i="12"/>
  <c r="N60" i="12"/>
  <c r="N59" i="12"/>
  <c r="N58" i="12"/>
  <c r="N57" i="12"/>
  <c r="N56" i="12"/>
  <c r="N55" i="12"/>
  <c r="N54" i="12"/>
  <c r="N53" i="12"/>
  <c r="N52" i="12"/>
  <c r="N51" i="12"/>
  <c r="N50" i="12"/>
  <c r="N49" i="12"/>
  <c r="N48" i="12"/>
  <c r="N47" i="12"/>
  <c r="N46" i="12"/>
  <c r="N45" i="12"/>
  <c r="N44" i="12"/>
  <c r="N39" i="12"/>
  <c r="N38" i="12"/>
  <c r="N37" i="12"/>
  <c r="N36" i="12"/>
  <c r="N33" i="12"/>
  <c r="N32" i="12"/>
  <c r="N31" i="12"/>
  <c r="N30" i="12"/>
  <c r="N29" i="12"/>
  <c r="N28" i="12"/>
  <c r="N27" i="12"/>
  <c r="N26" i="12"/>
  <c r="G23" i="12"/>
  <c r="N23" i="12" s="1"/>
  <c r="G22" i="12"/>
  <c r="N22" i="12" s="1"/>
  <c r="G21" i="12"/>
  <c r="N21" i="12" s="1"/>
  <c r="G20" i="12"/>
  <c r="N20" i="12" s="1"/>
  <c r="G19" i="12"/>
  <c r="N19" i="12" s="1"/>
  <c r="N16" i="12"/>
  <c r="N15" i="12"/>
  <c r="N10" i="12"/>
  <c r="E106" i="4"/>
  <c r="E25" i="4"/>
  <c r="F25" i="4"/>
  <c r="G25" i="4"/>
  <c r="N128" i="12" l="1"/>
  <c r="N136" i="12" s="1"/>
  <c r="N105" i="12"/>
  <c r="N134" i="12" s="1"/>
  <c r="G17" i="12"/>
  <c r="N9" i="12"/>
  <c r="N17" i="12" s="1"/>
  <c r="N129" i="12" s="1"/>
  <c r="N121" i="12"/>
  <c r="N135" i="12" s="1"/>
  <c r="N73" i="12"/>
  <c r="N133" i="12" s="1"/>
  <c r="N67" i="12"/>
  <c r="N132" i="12" s="1"/>
  <c r="N34" i="12"/>
  <c r="N131" i="12" s="1"/>
  <c r="N24" i="12"/>
  <c r="N130" i="12" s="1"/>
  <c r="G24" i="12"/>
  <c r="G34" i="12"/>
  <c r="G67" i="12"/>
  <c r="G121" i="12"/>
  <c r="G73" i="12"/>
  <c r="G128" i="12"/>
  <c r="G105" i="12"/>
  <c r="N137" i="12" l="1"/>
  <c r="N138" i="12" s="1"/>
  <c r="E129" i="4"/>
  <c r="E140" i="4" s="1"/>
  <c r="F129" i="4"/>
  <c r="F140" i="4" s="1"/>
  <c r="G129" i="4"/>
  <c r="G140" i="4" s="1"/>
  <c r="E139" i="4"/>
  <c r="F139" i="4"/>
  <c r="G139" i="4"/>
  <c r="E138" i="4"/>
  <c r="F106" i="4"/>
  <c r="F138" i="4" s="1"/>
  <c r="G106" i="4"/>
  <c r="G138" i="4" s="1"/>
  <c r="E74" i="4"/>
  <c r="E137" i="4" s="1"/>
  <c r="F74" i="4"/>
  <c r="F137" i="4" s="1"/>
  <c r="G74" i="4"/>
  <c r="G137" i="4" s="1"/>
  <c r="E136" i="4"/>
  <c r="F136" i="4"/>
  <c r="G136" i="4"/>
  <c r="E35" i="4"/>
  <c r="E135" i="4" s="1"/>
  <c r="F35" i="4"/>
  <c r="F135" i="4" s="1"/>
  <c r="G35" i="4"/>
  <c r="G135" i="4" s="1"/>
  <c r="E18" i="4"/>
  <c r="E133" i="4" s="1"/>
  <c r="F18" i="4"/>
  <c r="F133" i="4" s="1"/>
  <c r="G18" i="4"/>
  <c r="G133" i="4" s="1"/>
  <c r="I136" i="4" l="1"/>
  <c r="I25" i="4"/>
  <c r="I106" i="4"/>
  <c r="I138" i="4" s="1"/>
  <c r="G134" i="4"/>
  <c r="F134" i="4"/>
  <c r="E134" i="4"/>
  <c r="I139" i="4"/>
  <c r="I129" i="4"/>
  <c r="I140" i="4" s="1"/>
  <c r="I74" i="4"/>
  <c r="I137" i="4" s="1"/>
  <c r="I35" i="4"/>
  <c r="I135" i="4" s="1"/>
  <c r="I18" i="4"/>
  <c r="I134" i="4" l="1"/>
  <c r="I133" i="4"/>
</calcChain>
</file>

<file path=xl/sharedStrings.xml><?xml version="1.0" encoding="utf-8"?>
<sst xmlns="http://schemas.openxmlformats.org/spreadsheetml/2006/main" count="613" uniqueCount="248">
  <si>
    <t>GAL</t>
  </si>
  <si>
    <t>JUICE</t>
  </si>
  <si>
    <t>POST MIX</t>
  </si>
  <si>
    <t>SPORTS DRINKS</t>
  </si>
  <si>
    <t>ENERGY DRINKS</t>
  </si>
  <si>
    <t>WATER</t>
  </si>
  <si>
    <t>ICED TEA</t>
  </si>
  <si>
    <t>RTD COFFEE</t>
  </si>
  <si>
    <t>SODA</t>
  </si>
  <si>
    <t>ICED TEA CAN 24/12OZ</t>
  </si>
  <si>
    <t>ICED TEA PURE LEAF SWEET ICED BTL 12/18.5OZ</t>
  </si>
  <si>
    <t>JUICE APPLE BTL 15/15.2OZ</t>
  </si>
  <si>
    <t>JUICE CRANBERRY PLASTIC BTL 12/15.2 OZ.</t>
  </si>
  <si>
    <t>JUICE ORANGE 6/89OZ</t>
  </si>
  <si>
    <t>FRAPPACHINO MOCHA BTL 24/9.5OZ</t>
  </si>
  <si>
    <t>FRAPPACHINO VANILLA BTL 24/9.5OZ</t>
  </si>
  <si>
    <t>DR PEPPER BTL 24/20OZ</t>
  </si>
  <si>
    <t>DR PEPPER DIET BTL 24/20OZ</t>
  </si>
  <si>
    <t>GINGER ALE SCHWEPPES BTL 24/20OZ</t>
  </si>
  <si>
    <t>MOUNTAIN DEW BTL 24/20OZ</t>
  </si>
  <si>
    <t>MOUNTAIN DEW DIET BTL 24/20OZ</t>
  </si>
  <si>
    <t>ORANGE CRUSH BTL 24/20OZ</t>
  </si>
  <si>
    <t>PEPSI BTL 24/20OZ</t>
  </si>
  <si>
    <t>PEPSI DIET BTL 24/20OZ</t>
  </si>
  <si>
    <t>PEPSI WILD CHERRY BTL 24/20OZ</t>
  </si>
  <si>
    <t>SQUIRT BTL 24/20OZ</t>
  </si>
  <si>
    <t>STARRY BTL 24/20OZ</t>
  </si>
  <si>
    <t>TONIC WATER GLASS BTL 24/10OZ</t>
  </si>
  <si>
    <t>DR PEPPER CAN 24/12OZ</t>
  </si>
  <si>
    <t>DR PEPPER DIET CAN 24/12OZ</t>
  </si>
  <si>
    <t>GINGER ALE DIET CAN 24/12OZ</t>
  </si>
  <si>
    <t>GINGER ALE SCHWEPPES CAN 24/12OZ</t>
  </si>
  <si>
    <t>GINGER ALE SCHWEPPES MINI CAN 30/7.5OZ</t>
  </si>
  <si>
    <t>MOUNTAIN DEW CAN 24/12OZ</t>
  </si>
  <si>
    <t>MOUNTAIN DEW DIET CAN 24/12OZ</t>
  </si>
  <si>
    <t>ORANGE CRUSH CAN 24/12OZ</t>
  </si>
  <si>
    <t>PEPSI CAN 24/12OZ</t>
  </si>
  <si>
    <t xml:space="preserve">PEPSI DIET CAN 24/12OZ </t>
  </si>
  <si>
    <t>PEPSI DIET CAFFEINE FREE CAN 24/12OZ</t>
  </si>
  <si>
    <t>ROOT BEER MUG CAN 24/12OZ</t>
  </si>
  <si>
    <t>SQUIRT CAN 12/12OZ</t>
  </si>
  <si>
    <t>STARRY CAN 24/12OZ</t>
  </si>
  <si>
    <t>GATORADE COOL BLUE BTL 24/20OZ</t>
  </si>
  <si>
    <t>GATORADE FRUIT PUNCH BTL 24/20OZ</t>
  </si>
  <si>
    <t>GATORADE ORANGE BTL 24/20OZ</t>
  </si>
  <si>
    <t>GATORADE ORIG LEMON LIME BTL 24/20OZ</t>
  </si>
  <si>
    <t>WATER AQUAFINA BTL 24/20OZ</t>
  </si>
  <si>
    <t>WATER BERRY PROPEL BTL 12/20OZ</t>
  </si>
  <si>
    <t>WATER GRAPE PROPEL BTL 12/20OZ</t>
  </si>
  <si>
    <t>WATER LIFE BTL 12/700ML</t>
  </si>
  <si>
    <t>WATER SPARKLING LIME BUBLY CAN 24/12OZ</t>
  </si>
  <si>
    <t>JUICE ORANGE BLEND BTL 12/15.2OZ</t>
  </si>
  <si>
    <t>POSTMIX CRANBERRY JUICE BIB 2 GAL</t>
  </si>
  <si>
    <t>POSTMIX ORANGE JUICE BIB 2 GAL</t>
  </si>
  <si>
    <t>POSTMIX APPLE JUICE BIB 3 GAL</t>
  </si>
  <si>
    <t>POSTMIX GATORADE FRUIT PUNCH BIB 3 GAL</t>
  </si>
  <si>
    <t>POSTMIX GATORADE LEMON LIME BIB 3 GAL</t>
  </si>
  <si>
    <t>POSTMIX GINGER ALE BIB 3 GAL</t>
  </si>
  <si>
    <t>POSTMIX ICED TEA BREWED UNSWT LIPTON BIB 3 GAL</t>
  </si>
  <si>
    <t>POSTMIX LEMONADE PINK BRISK TROPICANA BIB 3 GAL</t>
  </si>
  <si>
    <t>POSTMIX LOGANBERRY BIB 3 GAL</t>
  </si>
  <si>
    <t>POSTMIX MOUNTAIN DEW DIET BIB 3 GAL</t>
  </si>
  <si>
    <t>POSTMIX PEPSI ZERO SUGAR BIB 3 GAL</t>
  </si>
  <si>
    <t>POSTMIX ROOT BEER MUG BIB 3 GAL</t>
  </si>
  <si>
    <t>POSTMIX SOUR MIX BIB 3 GAL</t>
  </si>
  <si>
    <t>POSTMIX STARRY BIB 3 GAL</t>
  </si>
  <si>
    <t>POSTMIX TONIC BIB 3 GAL</t>
  </si>
  <si>
    <t>POSTMIX DR PEPPER BIB 5 GAL</t>
  </si>
  <si>
    <t>POSTMIX ICED TEA RASPBERRY BIB 5 GAL</t>
  </si>
  <si>
    <t>POSTMIX ICED TEA UNSWT NO LEMON BIB 5 GAL</t>
  </si>
  <si>
    <t>POSTMIX ICED TEA W/ LEMON BRISK BIB 5 GAL</t>
  </si>
  <si>
    <t>POSTMIX LEMONADE PINK TROPICANA BIB 5 GAL</t>
  </si>
  <si>
    <t>POSTMIX LEMONADE TROPICANA BIB 5 GAL</t>
  </si>
  <si>
    <t>POSTMIX MOUNTAIN DEW BIB 5 GAL</t>
  </si>
  <si>
    <t>POSTMIX ORANGE CRUSH BIB 5 GAL</t>
  </si>
  <si>
    <t>POSTMIX PEPSI BIB 5 GAL</t>
  </si>
  <si>
    <t>POSTMIX PEPSI DIET BIB 5 GAL</t>
  </si>
  <si>
    <t>POSTMIX ROOT BEER MUG BIB 5 GAL</t>
  </si>
  <si>
    <t>POSTMIX STARRY BIB 5 GAL</t>
  </si>
  <si>
    <t>CLUB SODA SCHWEPPES BTL 15/1LTR</t>
  </si>
  <si>
    <t>ENERGY DRINK CELSIUS ARCTIC VIBE 12/12OZ</t>
  </si>
  <si>
    <t>ENERGY DRINK CELSIUS KIWI GUAVA 12/12OZ</t>
  </si>
  <si>
    <t>ENERGY DRINK CELSIUS TROPICAL VIBE 12/12OZ</t>
  </si>
  <si>
    <t>ENERGY DRINK CELSIUS LIVE FIT SPKL GRAPE 12/12OZ</t>
  </si>
  <si>
    <t>ENERGY DRINK CELSIUS LIVE FIT SPKL ORANGE 12/12OZ</t>
  </si>
  <si>
    <t>ENERGY DRINK CELSIUS LIVE FIT SPKL PEACH VIBE 12/12OZ</t>
  </si>
  <si>
    <t>ENERGY DRINK ROCKSTAR REG 12/16OZ</t>
  </si>
  <si>
    <t>COFFEE COLD BREW BLACK UNSWT CAN 12/9.6OZ</t>
  </si>
  <si>
    <t>COFFEE COLD BREW SWEET CREAM CAN 12/9.6OZ</t>
  </si>
  <si>
    <t>ICED TEA PURE LEAF PEACH BTL 12/18.5OZ</t>
  </si>
  <si>
    <t>ICED TEA LIPTON RASPBERRY BTL 12/18.5OZ</t>
  </si>
  <si>
    <t>ICED TEA LIPTON UNSWT BTL 12/18.5OZ</t>
  </si>
  <si>
    <t>JUICE LEMONADE TROPICANA LIVELY BTL 12/11OZ</t>
  </si>
  <si>
    <t>JUICE LEMONADE TROPICANA RASPBERRY BTL 12/11OZ</t>
  </si>
  <si>
    <t>JUICE NAKED MIGHTY MANGO BTL 8/15.2OZ</t>
  </si>
  <si>
    <t>JUICE NAKED STRAWBERRY BANANA BTL 8/15.2OZ</t>
  </si>
  <si>
    <t>POSTMIX ICED TEA W/ LEMON BRISK BIB 3 GAL</t>
  </si>
  <si>
    <t>ROOT BEER MUG BTL 24/20OZ</t>
  </si>
  <si>
    <t>SGC ITEM NUMBER</t>
  </si>
  <si>
    <t>ITEM DESCRIPTION</t>
  </si>
  <si>
    <t>U/M</t>
  </si>
  <si>
    <t>NIAGARA</t>
  </si>
  <si>
    <t>SGC TOTAL</t>
  </si>
  <si>
    <t>BUFFALO CREEK</t>
  </si>
  <si>
    <t>ALLEGANY</t>
  </si>
  <si>
    <t>QUANTITY (2025)</t>
  </si>
  <si>
    <t>GRAND TOTALS</t>
  </si>
  <si>
    <t>ENERGY DRINKS:</t>
  </si>
  <si>
    <t>ICED TEA:</t>
  </si>
  <si>
    <t>JUICE:</t>
  </si>
  <si>
    <t>POST MIX:</t>
  </si>
  <si>
    <t>RTD COFFEE:</t>
  </si>
  <si>
    <t>SODA:</t>
  </si>
  <si>
    <t>SPORTS DRINKS:</t>
  </si>
  <si>
    <t>WATER:</t>
  </si>
  <si>
    <t>ENERGY DRINKS TOTAL:</t>
  </si>
  <si>
    <t>CS</t>
  </si>
  <si>
    <t>ICED TEA TOTAL:</t>
  </si>
  <si>
    <t>JUICE TOTAL:</t>
  </si>
  <si>
    <t>POST MIX TOTAL:</t>
  </si>
  <si>
    <t>RTD COFFEE TOTAL::</t>
  </si>
  <si>
    <t>SODA TOTAL:</t>
  </si>
  <si>
    <t>SPORTS DRINKS TOTAL:</t>
  </si>
  <si>
    <t>WATER TOTAL:</t>
  </si>
  <si>
    <t>Bidder Instructions</t>
  </si>
  <si>
    <t>Please complete the following tabs as instructed in each tab:</t>
  </si>
  <si>
    <t>Tab 2 - Bidder Overview</t>
  </si>
  <si>
    <t>Bidder Questionnaire</t>
  </si>
  <si>
    <t xml:space="preserve">Are you able to exchange order and pricing information via Electronic Data Interchange (EDI)? At minimum, Bidder would need to support the EDI X12 standard file exchange for price Guide (832), PO (850), PO Acknowledgement (855) and Functional Acknowledgement (997). </t>
  </si>
  <si>
    <t xml:space="preserve">If you are able to support EDI, are you able to map and maintain item cross-references between your product catalog and SGCs item master? </t>
  </si>
  <si>
    <t>Bidder Overview</t>
  </si>
  <si>
    <t>Company Name</t>
  </si>
  <si>
    <t>Location</t>
  </si>
  <si>
    <t>In Business Since</t>
  </si>
  <si>
    <t># of Employees</t>
  </si>
  <si>
    <t># of Clients</t>
  </si>
  <si>
    <t>Industries Served</t>
  </si>
  <si>
    <t>Company Overview</t>
  </si>
  <si>
    <t>Client References</t>
  </si>
  <si>
    <t>ID</t>
  </si>
  <si>
    <t>Reference Company Name</t>
  </si>
  <si>
    <t>Reference Contact Name, Title, &amp; Contact Information</t>
  </si>
  <si>
    <t xml:space="preserve">Name: 
Title: 
Email: 
Phone: </t>
  </si>
  <si>
    <r>
      <t xml:space="preserve">INSTRUCTIONS:  </t>
    </r>
    <r>
      <rPr>
        <sz val="10"/>
        <rFont val="Calibri"/>
        <family val="2"/>
        <scheme val="minor"/>
      </rPr>
      <t>To the extent they are available, please include three client references for services similar to those requested in this RFP. Wherever possible, include casino and casino-resort clients.</t>
    </r>
  </si>
  <si>
    <t>Beverage Volumes</t>
  </si>
  <si>
    <t>Questions</t>
  </si>
  <si>
    <t>COOLER – 10 CF</t>
  </si>
  <si>
    <t>COOLER – 12 CF</t>
  </si>
  <si>
    <t>COOLER – 26 CF</t>
  </si>
  <si>
    <t>COOLER – 45 CF</t>
  </si>
  <si>
    <t>COOLER – COUNTERTOP 2.5 CF</t>
  </si>
  <si>
    <t>COOLER – COUNTERTOP 6 CF</t>
  </si>
  <si>
    <t>FOUNTAIN MACHINE – 23/23 DROP-INS</t>
  </si>
  <si>
    <t>FOUNTAIN MACHINE – 175 LB ICE DISPENSER</t>
  </si>
  <si>
    <t>FOUNTAIN MACHINE – 200 LB ICE DISPENSER</t>
  </si>
  <si>
    <t>FOUNTAIN MACHINE – 250 LB ICE DISPENSER</t>
  </si>
  <si>
    <t>FOUNTAIN MACHINE – 300 LB ICE DISPENSER</t>
  </si>
  <si>
    <t>FOUNTAIN MACHINE – 15/22 DROP-IN</t>
  </si>
  <si>
    <t>BAR GUN SYSTEM – 8 BUTTON GUN</t>
  </si>
  <si>
    <t>BAR GUN SYSTEM – 12 BUTTON GUN</t>
  </si>
  <si>
    <t>BAR GUN SYSTEM – 14 BUTTON GUN</t>
  </si>
  <si>
    <t>RACKS</t>
  </si>
  <si>
    <t>CARBONATORS</t>
  </si>
  <si>
    <t>BOOSTERS</t>
  </si>
  <si>
    <t>ALTERNATE ITEM DESCRIPTION</t>
  </si>
  <si>
    <t>UNIT SIZE</t>
  </si>
  <si>
    <t>PACK SIZE</t>
  </si>
  <si>
    <t>ESTIMATED ANNUAL VOLUME</t>
  </si>
  <si>
    <t>TOTAL ESTIMATED ANNUAL COST TO SGC</t>
  </si>
  <si>
    <t>SENECA OFFICE BUILDING</t>
  </si>
  <si>
    <t>SENECA NIAGARA RESORT &amp; CASINO</t>
  </si>
  <si>
    <t>SENECA ALLEGANY RESORT &amp; CASINO</t>
  </si>
  <si>
    <t>Employee Facing Machines</t>
  </si>
  <si>
    <t>Public Facing Machines</t>
  </si>
  <si>
    <t>COUNT
(# of machines)</t>
  </si>
  <si>
    <t>SGC GRAND TOTAL:</t>
  </si>
  <si>
    <t>APPROX. ANNUAL VOLUME 
(cases)</t>
  </si>
  <si>
    <t>SNRC Total:</t>
  </si>
  <si>
    <t>SOB Total:</t>
  </si>
  <si>
    <t>SARC Total:</t>
  </si>
  <si>
    <r>
      <t xml:space="preserve">INSTRUCTIONS:  </t>
    </r>
    <r>
      <rPr>
        <sz val="10"/>
        <rFont val="Calibri"/>
        <family val="2"/>
        <scheme val="minor"/>
      </rPr>
      <t xml:space="preserve">Please enter your feedback, as needed or required. Please provide as much detail as possible and try to avoid yes/no responses. </t>
    </r>
  </si>
  <si>
    <t>Comments</t>
  </si>
  <si>
    <r>
      <rPr>
        <b/>
        <sz val="11"/>
        <color theme="1"/>
        <rFont val="Calibri"/>
        <family val="2"/>
        <scheme val="minor"/>
      </rPr>
      <t xml:space="preserve">INSTRUCTIONS: </t>
    </r>
    <r>
      <rPr>
        <sz val="11"/>
        <color theme="1"/>
        <rFont val="Calibri"/>
        <family val="2"/>
        <scheme val="minor"/>
      </rPr>
      <t xml:space="preserve">This page is for informational purposes only. Vendor Feedback is not required on this tab. Items and quantities listed are subject to change. </t>
    </r>
  </si>
  <si>
    <r>
      <rPr>
        <b/>
        <sz val="11"/>
        <rFont val="Calibri"/>
        <family val="2"/>
        <scheme val="minor"/>
      </rPr>
      <t>INSTRUCTIONS:</t>
    </r>
    <r>
      <rPr>
        <sz val="11"/>
        <rFont val="Calibri"/>
        <family val="2"/>
        <scheme val="minor"/>
      </rPr>
      <t xml:space="preserve"> This page is for informational purposes only. Vendor Feedback is not required on this tab. Beverage volumes are based on 2025 usage. Quantities listed are for bidding purposes only and are not a commitment to future purchases.</t>
    </r>
  </si>
  <si>
    <r>
      <rPr>
        <b/>
        <sz val="11"/>
        <rFont val="Calibri"/>
        <family val="2"/>
        <scheme val="minor"/>
      </rPr>
      <t xml:space="preserve">INSTRUCTIONS: </t>
    </r>
    <r>
      <rPr>
        <sz val="11"/>
        <rFont val="Calibri"/>
        <family val="2"/>
        <scheme val="minor"/>
      </rPr>
      <t>This page is for informational purposes only. Vendor Feedback is not required on this tab. Quantities listed are for bidding purposes only and are not a commitment to future purchases.</t>
    </r>
  </si>
  <si>
    <r>
      <rPr>
        <b/>
        <sz val="11"/>
        <rFont val="Calibri"/>
        <family val="2"/>
        <scheme val="minor"/>
      </rPr>
      <t>INSTRUCTIONS:</t>
    </r>
    <r>
      <rPr>
        <sz val="11"/>
        <rFont val="Calibri"/>
        <family val="2"/>
        <scheme val="minor"/>
      </rPr>
      <t xml:space="preserve"> Please enter your information into the yellow highlighted cells only.</t>
    </r>
  </si>
  <si>
    <t>ICE STORAGE BIN 2123</t>
  </si>
  <si>
    <t>FOUNTAIN MACHINE 6VLV IMPULS</t>
  </si>
  <si>
    <t>VENDOR GLASSFRONT W/ CREDIT CARD READER - FULL SVC</t>
  </si>
  <si>
    <t>VENDOR 9 SELECT STACK W/ CREDIT CARD READER - FULL SVC</t>
  </si>
  <si>
    <t>VENDOR 7 SELECT STACK W/ CREDIT CARD READER - FULL SVC</t>
  </si>
  <si>
    <t>LANDED COST TO SGC</t>
  </si>
  <si>
    <t>HANDLING FEE</t>
  </si>
  <si>
    <t>NET PRICE</t>
  </si>
  <si>
    <t>BID PRICE 
per U/M</t>
  </si>
  <si>
    <t>DEPOSIT 
per CASE</t>
  </si>
  <si>
    <t>GRAND TOTAL - ESTIMATED ANNUAL SPEND:</t>
  </si>
  <si>
    <t>GRAND TOTAL - ESTIMATED 5YR SPEND:</t>
  </si>
  <si>
    <t xml:space="preserve">Are there any additional fees or surcharges not included in your pricing proposal? If yes, please explain. </t>
  </si>
  <si>
    <t>Tab 3 - Beverage Volumes</t>
  </si>
  <si>
    <r>
      <t xml:space="preserve">INSTRUCTIONS:  </t>
    </r>
    <r>
      <rPr>
        <sz val="10"/>
        <rFont val="Calibri"/>
        <family val="2"/>
        <scheme val="minor"/>
      </rPr>
      <t>Please supply the requested information below.</t>
    </r>
  </si>
  <si>
    <t xml:space="preserve">Where are your facilities located that will be servicing SGC's properties (SNRC, SBCC, SARC, Hickory Stick)? </t>
  </si>
  <si>
    <t xml:space="preserve">Are handling and deposit fees (if applicable) included in product pricing or billed separately? If billed separately, please detail the method of invoicing. </t>
  </si>
  <si>
    <t xml:space="preserve">Are you able to meet the specifications provided?  
If no, please explain. </t>
  </si>
  <si>
    <t xml:space="preserve">Do you provide an early payment discount? 
If yes, please include terms, discount rates, and eligibility requirements. </t>
  </si>
  <si>
    <t xml:space="preserve">Do you provide any signing bonuses, onboarding incentives, or upfront credits available under the proposed agreement? </t>
  </si>
  <si>
    <t xml:space="preserve">                                                                                                                                                                                                                                                                                                                                                                                                                                                                                                                                                                                                                                                                                                                                                                                                                                                                                                                                                                                                                                                                                                                                                                                                                                                                                                                                                                                                                                                                                                                                                                                                                                                                                                                                                                                                                                                                 </t>
  </si>
  <si>
    <t xml:space="preserve">What equipment models will be provided (make/model/specs)? </t>
  </si>
  <si>
    <t xml:space="preserve">Is the equipment new, refurbished, or mixed? </t>
  </si>
  <si>
    <t xml:space="preserve">What is the expected installation timeline after bid award? </t>
  </si>
  <si>
    <t xml:space="preserve">What is your service response time for equipment? </t>
  </si>
  <si>
    <t xml:space="preserve">What are your required lead times for orders? </t>
  </si>
  <si>
    <t>What are your available delivery frequencies per property?</t>
  </si>
  <si>
    <t xml:space="preserve"> </t>
  </si>
  <si>
    <t xml:space="preserve">Are you able to provide emergency/unscheduled deliveries outside of regular delivery scheduled times? Please include cutoff times for same-day and next-day fulfillment.  </t>
  </si>
  <si>
    <t>POSTMIX PORTABLE BARS - 10 BUTTON GUN</t>
  </si>
  <si>
    <t>ICE MACHINE – MANITOWOC WATER-COOLED</t>
  </si>
  <si>
    <t>HICKORY STICK</t>
  </si>
  <si>
    <t>POSTMIX GINGR ALE 5 GAL</t>
  </si>
  <si>
    <t>POSTMIX TONIC BIB 5 GAL</t>
  </si>
  <si>
    <t>ENERGY DRINK CELSIUS LIVE FIT SPKL WILD BERRY 12/12OZ</t>
  </si>
  <si>
    <t>GINGER ALE SCHWEPPES ZERO SUGAR CAN 24/12OZ</t>
  </si>
  <si>
    <t>POSTMIX CITRUS SPRINGS CRAN BIB 2 GAL</t>
  </si>
  <si>
    <t>GATORADE FIERCE GRAPE BTL 24/20OZ</t>
  </si>
  <si>
    <t>GATORADE FIERCE BLUE CHERRY BTL 24/20OZ</t>
  </si>
  <si>
    <t>GATORADE GLACIER CHERRY BTL 24/20OZ</t>
  </si>
  <si>
    <t>GATORADE LIME CUCUMBER BTL 24/20OZ</t>
  </si>
  <si>
    <t>GATORADE RIPTIDE RUSH BTL 24/20OZ</t>
  </si>
  <si>
    <t>PEPSI ZERO SUGAR BTL 24/20OZ</t>
  </si>
  <si>
    <t>GATORADE BLUE RAZ BTL 24/20OZ</t>
  </si>
  <si>
    <t>GATORADE GLACIER FREEZE BTL 24/20OZ</t>
  </si>
  <si>
    <t>GATORADE LEMON LIME BTL 24/20OZ</t>
  </si>
  <si>
    <t>GATORADE ZERO GLACIER FREEZE BTL 24/20OZ</t>
  </si>
  <si>
    <t>GATORADE ZERO GLACIER CHERRY BTL 24/20OZ</t>
  </si>
  <si>
    <t xml:space="preserve">Will you accept SGC's Terms &amp; Conditions as mentioned in the RFP document?
If No, please include any change requests to the terms and conditions with your bid. </t>
  </si>
  <si>
    <t xml:space="preserve">Can you outline your pricing adjustment structure, inlcuding how often prices may increase and whether increases are fixed, percentage-based, or tied to an index? </t>
  </si>
  <si>
    <t xml:space="preserve">Will a dedicated account representative be assigned to SGC? 
If yes, please provide details. </t>
  </si>
  <si>
    <t>Vending Volumes</t>
  </si>
  <si>
    <t>Tab 6 - Questionnaire</t>
  </si>
  <si>
    <t>Tab 7 - References</t>
  </si>
  <si>
    <t>Tab 4 - Equipment Requirements</t>
  </si>
  <si>
    <t>Equipment Requirements</t>
  </si>
  <si>
    <t>Tab 5 - Pricing Proposal</t>
  </si>
  <si>
    <t>Pricing Proposal</t>
  </si>
  <si>
    <t xml:space="preserve">What is your preventative maintenance schedule? </t>
  </si>
  <si>
    <t xml:space="preserve">What is your transition plan from the current vendor (if applicable)? At minimum, your response should address timeline, equipment strategy, roles &amp; responsibilities, inventory &amp; product changeover, communication plan, and requirements. </t>
  </si>
  <si>
    <t>Do you offer any rebate, incentive, or promotional programs, including volume rebates, growth incentives, or marketing development funds? If yes, please identify and describe all programs available including eligibility requirements, calculation method, payment method, timing of payments, and whether incentives are reflected in product pricing or paid separately.</t>
  </si>
  <si>
    <t>Are you able to perform monthly inspections and reports of all provided beverage equipment and lines associated with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</si>
</sst>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sz val="11"/>
      <color theme="1"/>
      <name val="Calibri"/>
      <family val="2"/>
      <scheme val="minor"/>
    </font>
    <font>
      <sz val="11"/>
      <color theme="1"/>
      <name val="Calibri"/>
      <family val="2"/>
      <scheme val="minor"/>
    </font>
    <font>
      <sz val="10"/>
      <name val="Arial"/>
    </font>
    <font>
      <b/>
      <sz val="11"/>
      <color theme="1"/>
      <name val="Calibri"/>
      <family val="2"/>
      <scheme val="minor"/>
    </font>
    <font>
      <sz val="11"/>
      <name val="Calibri"/>
      <family val="2"/>
      <scheme val="minor"/>
    </font>
    <font>
      <sz val="16"/>
      <color theme="1"/>
      <name val="Calibri"/>
      <family val="2"/>
      <scheme val="minor"/>
    </font>
    <font>
      <sz val="16"/>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b/>
      <sz val="11"/>
      <name val="Calibri"/>
      <family val="2"/>
      <scheme val="minor"/>
    </font>
    <font>
      <sz val="12"/>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44" fontId="3" fillId="0" borderId="0" applyFont="0" applyFill="0" applyBorder="0" applyAlignment="0" applyProtection="0"/>
  </cellStyleXfs>
  <cellXfs count="105">
    <xf numFmtId="0" fontId="0" fillId="0" borderId="0" xfId="0"/>
    <xf numFmtId="0" fontId="4" fillId="0" borderId="0" xfId="0" applyFont="1" applyAlignment="1">
      <alignment horizontal="center"/>
    </xf>
    <xf numFmtId="0" fontId="4" fillId="6" borderId="1" xfId="0" applyFont="1" applyFill="1" applyBorder="1" applyAlignment="1">
      <alignment horizontal="left"/>
    </xf>
    <xf numFmtId="0" fontId="4" fillId="0" borderId="0" xfId="0" applyFont="1" applyAlignment="1">
      <alignment horizontal="left"/>
    </xf>
    <xf numFmtId="0" fontId="8" fillId="0" borderId="0" xfId="0" applyFont="1"/>
    <xf numFmtId="0" fontId="8" fillId="0" borderId="0" xfId="0" applyFont="1" applyAlignment="1">
      <alignment wrapText="1"/>
    </xf>
    <xf numFmtId="0" fontId="8" fillId="0" borderId="0" xfId="0" applyFont="1" applyAlignment="1">
      <alignment horizontal="left" vertical="top"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0" xfId="0" applyFont="1" applyAlignment="1">
      <alignment horizontal="left" vertical="center"/>
    </xf>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Fill="1" applyBorder="1" applyAlignment="1">
      <alignment horizontal="left" vertical="top" wrapText="1"/>
    </xf>
    <xf numFmtId="44" fontId="8" fillId="0" borderId="1" xfId="0" applyNumberFormat="1" applyFont="1" applyBorder="1"/>
    <xf numFmtId="44" fontId="8" fillId="0" borderId="0" xfId="1" applyFont="1"/>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xf numFmtId="44" fontId="8" fillId="3" borderId="1" xfId="1" applyFont="1" applyFill="1" applyBorder="1"/>
    <xf numFmtId="44" fontId="8" fillId="3" borderId="1" xfId="0" applyNumberFormat="1" applyFont="1" applyFill="1" applyBorder="1"/>
    <xf numFmtId="44" fontId="9" fillId="0" borderId="1" xfId="0" applyNumberFormat="1" applyFont="1" applyFill="1" applyBorder="1" applyAlignment="1">
      <alignment horizontal="center" vertical="center"/>
    </xf>
    <xf numFmtId="44" fontId="8" fillId="6" borderId="1" xfId="1" applyFont="1" applyFill="1" applyBorder="1"/>
    <xf numFmtId="0" fontId="8" fillId="3" borderId="1" xfId="0" applyFont="1" applyFill="1" applyBorder="1" applyAlignment="1">
      <alignment wrapText="1"/>
    </xf>
    <xf numFmtId="0" fontId="8" fillId="3" borderId="1" xfId="1" applyNumberFormat="1" applyFont="1" applyFill="1" applyBorder="1" applyAlignment="1">
      <alignment horizontal="center" vertical="center" wrapText="1"/>
    </xf>
    <xf numFmtId="0" fontId="10" fillId="0" borderId="1" xfId="0" applyFont="1" applyBorder="1" applyAlignment="1">
      <alignment horizontal="left" vertical="center"/>
    </xf>
    <xf numFmtId="3" fontId="10" fillId="0" borderId="1" xfId="0" applyNumberFormat="1" applyFont="1" applyBorder="1" applyAlignment="1">
      <alignment horizontal="center" vertical="center"/>
    </xf>
    <xf numFmtId="0" fontId="8" fillId="0" borderId="1" xfId="0" applyFont="1" applyBorder="1" applyAlignment="1">
      <alignment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xf>
    <xf numFmtId="0" fontId="8" fillId="0" borderId="0" xfId="0" applyFont="1" applyFill="1" applyBorder="1"/>
    <xf numFmtId="0" fontId="10" fillId="0" borderId="0" xfId="0" applyFont="1" applyFill="1" applyBorder="1" applyAlignment="1">
      <alignment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right" vertical="center"/>
    </xf>
    <xf numFmtId="0" fontId="10" fillId="0" borderId="0" xfId="0" applyFont="1" applyBorder="1" applyAlignment="1">
      <alignment horizontal="left" vertical="center"/>
    </xf>
    <xf numFmtId="0" fontId="8" fillId="0" borderId="0" xfId="0" applyFont="1" applyBorder="1" applyAlignment="1">
      <alignment horizontal="center" vertical="center"/>
    </xf>
    <xf numFmtId="3" fontId="9" fillId="0" borderId="1" xfId="0" applyNumberFormat="1" applyFont="1" applyFill="1" applyBorder="1" applyAlignment="1">
      <alignment horizontal="center" vertical="center"/>
    </xf>
    <xf numFmtId="0" fontId="9" fillId="2" borderId="1" xfId="0" applyFont="1" applyFill="1" applyBorder="1" applyAlignment="1">
      <alignment horizontal="right" vertical="center"/>
    </xf>
    <xf numFmtId="3" fontId="10" fillId="0" borderId="1" xfId="0" applyNumberFormat="1" applyFont="1" applyFill="1" applyBorder="1" applyAlignment="1">
      <alignment horizontal="center" vertical="center"/>
    </xf>
    <xf numFmtId="0" fontId="11" fillId="0" borderId="0" xfId="0" applyFont="1" applyAlignment="1">
      <alignment horizontal="left" vertical="center" indent="9"/>
    </xf>
    <xf numFmtId="0" fontId="4"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horizontal="right"/>
    </xf>
    <xf numFmtId="44" fontId="8" fillId="0" borderId="1" xfId="1" applyFont="1" applyFill="1" applyBorder="1"/>
    <xf numFmtId="0" fontId="8" fillId="0" borderId="1" xfId="0" applyFont="1" applyFill="1" applyBorder="1" applyAlignment="1">
      <alignment vertical="center"/>
    </xf>
    <xf numFmtId="0" fontId="8" fillId="0" borderId="6" xfId="0" applyFont="1" applyFill="1" applyBorder="1" applyAlignment="1">
      <alignment vertical="center"/>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0" xfId="0" applyFont="1" applyFill="1" applyBorder="1" applyAlignment="1">
      <alignment vertical="center"/>
    </xf>
    <xf numFmtId="0" fontId="8" fillId="0" borderId="1" xfId="0" applyFont="1" applyFill="1" applyBorder="1"/>
    <xf numFmtId="44" fontId="8" fillId="3" borderId="3" xfId="1" applyFont="1" applyFill="1" applyBorder="1"/>
    <xf numFmtId="0" fontId="8" fillId="0" borderId="0" xfId="0" applyFont="1" applyAlignment="1"/>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top"/>
    </xf>
    <xf numFmtId="0" fontId="13" fillId="0" borderId="1" xfId="0" applyFont="1" applyFill="1" applyBorder="1" applyAlignment="1">
      <alignment horizontal="left" vertical="top" wrapText="1"/>
    </xf>
    <xf numFmtId="0" fontId="8" fillId="2" borderId="1" xfId="0" applyFont="1" applyFill="1" applyBorder="1" applyAlignment="1">
      <alignment vertical="center"/>
    </xf>
    <xf numFmtId="0" fontId="8" fillId="0" borderId="0" xfId="0" applyFont="1" applyBorder="1"/>
    <xf numFmtId="0" fontId="7" fillId="0" borderId="0" xfId="0" applyFont="1" applyFill="1" applyBorder="1" applyAlignment="1"/>
    <xf numFmtId="0" fontId="8" fillId="0" borderId="0" xfId="0" applyFont="1" applyFill="1"/>
    <xf numFmtId="0" fontId="5" fillId="0" borderId="0" xfId="0" applyFont="1" applyFill="1" applyBorder="1" applyAlignment="1">
      <alignment wrapText="1"/>
    </xf>
    <xf numFmtId="0" fontId="8" fillId="0" borderId="0" xfId="0" applyFont="1" applyFill="1" applyBorder="1" applyAlignment="1">
      <alignment wrapText="1"/>
    </xf>
    <xf numFmtId="0" fontId="14" fillId="3" borderId="1" xfId="0" applyFont="1" applyFill="1" applyBorder="1" applyAlignment="1">
      <alignment horizontal="center" vertical="center"/>
    </xf>
    <xf numFmtId="0" fontId="6" fillId="2" borderId="1" xfId="0" applyFont="1" applyFill="1" applyBorder="1" applyAlignment="1">
      <alignment horizontal="center"/>
    </xf>
    <xf numFmtId="0" fontId="4" fillId="6" borderId="1" xfId="0" applyFont="1" applyFill="1" applyBorder="1" applyAlignment="1">
      <alignment horizontal="left" vertical="top" wrapText="1"/>
    </xf>
    <xf numFmtId="0" fontId="8" fillId="2" borderId="1" xfId="0" applyFont="1" applyFill="1" applyBorder="1" applyAlignment="1">
      <alignment horizontal="center" vertical="center"/>
    </xf>
    <xf numFmtId="0" fontId="8" fillId="3" borderId="1" xfId="0" applyFont="1" applyFill="1" applyBorder="1" applyAlignment="1">
      <alignment horizontal="right"/>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5" fillId="6" borderId="1" xfId="0" applyFont="1" applyFill="1" applyBorder="1" applyAlignment="1">
      <alignment horizontal="left" wrapText="1"/>
    </xf>
    <xf numFmtId="0" fontId="7"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3" xfId="0" applyFont="1" applyFill="1" applyBorder="1" applyAlignment="1">
      <alignment horizontal="right" vertical="center"/>
    </xf>
    <xf numFmtId="0" fontId="8" fillId="2" borderId="2" xfId="0" applyFont="1" applyFill="1" applyBorder="1" applyAlignment="1">
      <alignment horizontal="right" vertical="center"/>
    </xf>
    <xf numFmtId="0" fontId="8" fillId="2" borderId="4" xfId="0" applyFont="1" applyFill="1" applyBorder="1" applyAlignment="1">
      <alignment horizontal="right" vertical="center"/>
    </xf>
    <xf numFmtId="0" fontId="8" fillId="2" borderId="1" xfId="0" applyFont="1" applyFill="1" applyBorder="1" applyAlignment="1">
      <alignment horizontal="right" vertical="center"/>
    </xf>
    <xf numFmtId="0" fontId="7" fillId="2" borderId="1" xfId="0" applyFont="1" applyFill="1" applyBorder="1" applyAlignment="1">
      <alignment horizontal="center"/>
    </xf>
    <xf numFmtId="0" fontId="5" fillId="6" borderId="1" xfId="0" applyFont="1" applyFill="1" applyBorder="1" applyAlignment="1">
      <alignment horizontal="left"/>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C1E2-EDCE-4E93-B359-2B62F0AB2716}">
  <dimension ref="B2:L12"/>
  <sheetViews>
    <sheetView tabSelected="1" workbookViewId="0">
      <selection activeCell="B5" sqref="B5"/>
    </sheetView>
  </sheetViews>
  <sheetFormatPr defaultRowHeight="15" x14ac:dyDescent="0.25"/>
  <cols>
    <col min="1" max="1" width="2.7109375" style="4" customWidth="1"/>
    <col min="2" max="2" width="56" style="4" bestFit="1" customWidth="1"/>
    <col min="3" max="7" width="9.140625" style="17"/>
    <col min="8" max="8" width="9.140625" style="1"/>
    <col min="9" max="11" width="9.140625" style="17"/>
    <col min="12" max="12" width="9.140625" style="1"/>
    <col min="13" max="16384" width="9.140625" style="4"/>
  </cols>
  <sheetData>
    <row r="2" spans="2:2" ht="21" x14ac:dyDescent="0.35">
      <c r="B2" s="41" t="s">
        <v>124</v>
      </c>
    </row>
    <row r="3" spans="2:2" ht="12.75" customHeight="1" x14ac:dyDescent="0.25"/>
    <row r="4" spans="2:2" ht="12.75" customHeight="1" x14ac:dyDescent="0.25"/>
    <row r="5" spans="2:2" x14ac:dyDescent="0.25">
      <c r="B5" s="2" t="s">
        <v>125</v>
      </c>
    </row>
    <row r="6" spans="2:2" ht="12.75" customHeight="1" x14ac:dyDescent="0.25">
      <c r="B6" s="3"/>
    </row>
    <row r="7" spans="2:2" x14ac:dyDescent="0.25">
      <c r="B7" s="61" t="s">
        <v>126</v>
      </c>
    </row>
    <row r="8" spans="2:2" x14ac:dyDescent="0.25">
      <c r="B8" s="61" t="s">
        <v>199</v>
      </c>
    </row>
    <row r="9" spans="2:2" x14ac:dyDescent="0.25">
      <c r="B9" s="61" t="s">
        <v>240</v>
      </c>
    </row>
    <row r="10" spans="2:2" x14ac:dyDescent="0.25">
      <c r="B10" s="61" t="s">
        <v>242</v>
      </c>
    </row>
    <row r="11" spans="2:2" x14ac:dyDescent="0.25">
      <c r="B11" s="61" t="s">
        <v>238</v>
      </c>
    </row>
    <row r="12" spans="2:2" x14ac:dyDescent="0.25">
      <c r="B12" s="61" t="s">
        <v>239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409D-514A-4EC3-880F-3D18936592E1}">
  <dimension ref="B2:D13"/>
  <sheetViews>
    <sheetView workbookViewId="0">
      <selection activeCell="B5" sqref="B5:D5"/>
    </sheetView>
  </sheetViews>
  <sheetFormatPr defaultRowHeight="12.75" x14ac:dyDescent="0.2"/>
  <cols>
    <col min="1" max="1" width="2.7109375" style="4" customWidth="1"/>
    <col min="2" max="2" width="2" style="4" bestFit="1" customWidth="1"/>
    <col min="3" max="3" width="18.5703125" style="4" bestFit="1" customWidth="1"/>
    <col min="4" max="4" width="62.7109375" style="4" customWidth="1"/>
    <col min="5" max="16384" width="9.140625" style="4"/>
  </cols>
  <sheetData>
    <row r="2" spans="2:4" ht="21" x14ac:dyDescent="0.35">
      <c r="B2" s="76" t="s">
        <v>130</v>
      </c>
      <c r="C2" s="76"/>
      <c r="D2" s="76"/>
    </row>
    <row r="5" spans="2:4" ht="15" x14ac:dyDescent="0.2">
      <c r="B5" s="77" t="s">
        <v>200</v>
      </c>
      <c r="C5" s="77"/>
      <c r="D5" s="77"/>
    </row>
    <row r="7" spans="2:4" x14ac:dyDescent="0.2">
      <c r="B7" s="19">
        <v>1</v>
      </c>
      <c r="C7" s="21" t="s">
        <v>131</v>
      </c>
      <c r="D7" s="20"/>
    </row>
    <row r="8" spans="2:4" x14ac:dyDescent="0.2">
      <c r="B8" s="19">
        <v>2</v>
      </c>
      <c r="C8" s="21" t="s">
        <v>132</v>
      </c>
      <c r="D8" s="20"/>
    </row>
    <row r="9" spans="2:4" x14ac:dyDescent="0.2">
      <c r="B9" s="19">
        <v>3</v>
      </c>
      <c r="C9" s="21" t="s">
        <v>133</v>
      </c>
      <c r="D9" s="20"/>
    </row>
    <row r="10" spans="2:4" x14ac:dyDescent="0.2">
      <c r="B10" s="19">
        <v>4</v>
      </c>
      <c r="C10" s="21" t="s">
        <v>134</v>
      </c>
      <c r="D10" s="20"/>
    </row>
    <row r="11" spans="2:4" x14ac:dyDescent="0.2">
      <c r="B11" s="19">
        <v>5</v>
      </c>
      <c r="C11" s="21" t="s">
        <v>135</v>
      </c>
      <c r="D11" s="20"/>
    </row>
    <row r="12" spans="2:4" x14ac:dyDescent="0.2">
      <c r="B12" s="19">
        <v>6</v>
      </c>
      <c r="C12" s="21" t="s">
        <v>136</v>
      </c>
      <c r="D12" s="20"/>
    </row>
    <row r="13" spans="2:4" x14ac:dyDescent="0.2">
      <c r="B13" s="19">
        <v>7</v>
      </c>
      <c r="C13" s="21" t="s">
        <v>137</v>
      </c>
      <c r="D13" s="20"/>
    </row>
  </sheetData>
  <mergeCells count="2">
    <mergeCell ref="B2:D2"/>
    <mergeCell ref="B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F14A-C9F7-4C75-B151-F5A2968A0D69}">
  <dimension ref="B2:I140"/>
  <sheetViews>
    <sheetView workbookViewId="0">
      <pane ySplit="8" topLeftCell="A9" activePane="bottomLeft" state="frozen"/>
      <selection pane="bottomLeft" activeCell="C5" sqref="C5:I5"/>
    </sheetView>
  </sheetViews>
  <sheetFormatPr defaultRowHeight="12.75" x14ac:dyDescent="0.2"/>
  <cols>
    <col min="1" max="1" width="2.7109375" style="4" customWidth="1"/>
    <col min="2" max="2" width="11" style="4" hidden="1" customWidth="1"/>
    <col min="3" max="3" width="57.5703125" style="4" bestFit="1" customWidth="1"/>
    <col min="4" max="4" width="6.140625" style="17" bestFit="1" customWidth="1"/>
    <col min="5" max="9" width="11" style="18" customWidth="1"/>
    <col min="10" max="16384" width="9.140625" style="4"/>
  </cols>
  <sheetData>
    <row r="2" spans="2:9" ht="21" x14ac:dyDescent="0.35">
      <c r="B2" s="71"/>
      <c r="C2" s="84" t="s">
        <v>144</v>
      </c>
      <c r="D2" s="84"/>
      <c r="E2" s="84"/>
      <c r="F2" s="84"/>
      <c r="G2" s="84"/>
      <c r="H2" s="84"/>
      <c r="I2" s="84"/>
    </row>
    <row r="3" spans="2:9" x14ac:dyDescent="0.2">
      <c r="B3" s="42"/>
    </row>
    <row r="4" spans="2:9" x14ac:dyDescent="0.2">
      <c r="B4" s="72"/>
    </row>
    <row r="5" spans="2:9" ht="30" customHeight="1" x14ac:dyDescent="0.25">
      <c r="B5" s="73"/>
      <c r="C5" s="83" t="s">
        <v>183</v>
      </c>
      <c r="D5" s="83"/>
      <c r="E5" s="83"/>
      <c r="F5" s="83"/>
      <c r="G5" s="83"/>
      <c r="H5" s="83"/>
      <c r="I5" s="83"/>
    </row>
    <row r="6" spans="2:9" x14ac:dyDescent="0.2">
      <c r="B6" s="70"/>
    </row>
    <row r="7" spans="2:9" ht="25.5" customHeight="1" x14ac:dyDescent="0.2">
      <c r="B7" s="74"/>
      <c r="C7" s="74"/>
      <c r="D7" s="74"/>
      <c r="E7" s="78" t="s">
        <v>105</v>
      </c>
      <c r="F7" s="78"/>
      <c r="G7" s="78"/>
      <c r="H7" s="78"/>
      <c r="I7" s="78"/>
    </row>
    <row r="8" spans="2:9" s="5" customFormat="1" ht="25.5" x14ac:dyDescent="0.2">
      <c r="B8" s="7" t="s">
        <v>98</v>
      </c>
      <c r="C8" s="7" t="s">
        <v>99</v>
      </c>
      <c r="D8" s="7" t="s">
        <v>100</v>
      </c>
      <c r="E8" s="7" t="s">
        <v>101</v>
      </c>
      <c r="F8" s="7" t="s">
        <v>103</v>
      </c>
      <c r="G8" s="7" t="s">
        <v>104</v>
      </c>
      <c r="H8" s="7" t="s">
        <v>217</v>
      </c>
      <c r="I8" s="8" t="s">
        <v>102</v>
      </c>
    </row>
    <row r="9" spans="2:9" s="9" customFormat="1" ht="24" customHeight="1" x14ac:dyDescent="0.2">
      <c r="B9" s="69"/>
      <c r="C9" s="80" t="s">
        <v>4</v>
      </c>
      <c r="D9" s="81"/>
      <c r="E9" s="81"/>
      <c r="F9" s="81"/>
      <c r="G9" s="81"/>
      <c r="H9" s="81"/>
      <c r="I9" s="82"/>
    </row>
    <row r="10" spans="2:9" x14ac:dyDescent="0.2">
      <c r="B10" s="10">
        <v>1080400010</v>
      </c>
      <c r="C10" s="10" t="s">
        <v>80</v>
      </c>
      <c r="D10" s="11" t="s">
        <v>116</v>
      </c>
      <c r="E10" s="12">
        <v>10</v>
      </c>
      <c r="F10" s="12">
        <v>103</v>
      </c>
      <c r="G10" s="12">
        <v>39</v>
      </c>
      <c r="H10" s="12">
        <v>0</v>
      </c>
      <c r="I10" s="13">
        <f>SUM(E10:H10)</f>
        <v>152</v>
      </c>
    </row>
    <row r="11" spans="2:9" x14ac:dyDescent="0.2">
      <c r="B11" s="10">
        <v>1080400007</v>
      </c>
      <c r="C11" s="10" t="s">
        <v>81</v>
      </c>
      <c r="D11" s="11" t="s">
        <v>116</v>
      </c>
      <c r="E11" s="12">
        <v>0</v>
      </c>
      <c r="F11" s="12">
        <v>0</v>
      </c>
      <c r="G11" s="12">
        <v>19</v>
      </c>
      <c r="H11" s="12">
        <v>0</v>
      </c>
      <c r="I11" s="13">
        <f t="shared" ref="I11:I17" si="0">SUM(E11:H11)</f>
        <v>19</v>
      </c>
    </row>
    <row r="12" spans="2:9" x14ac:dyDescent="0.2">
      <c r="B12" s="10">
        <v>1080800019</v>
      </c>
      <c r="C12" s="10" t="s">
        <v>83</v>
      </c>
      <c r="D12" s="11" t="s">
        <v>116</v>
      </c>
      <c r="E12" s="12">
        <v>12</v>
      </c>
      <c r="F12" s="12">
        <v>1</v>
      </c>
      <c r="G12" s="12">
        <v>3</v>
      </c>
      <c r="H12" s="12">
        <v>0</v>
      </c>
      <c r="I12" s="13">
        <f t="shared" si="0"/>
        <v>16</v>
      </c>
    </row>
    <row r="13" spans="2:9" x14ac:dyDescent="0.2">
      <c r="B13" s="10">
        <v>1080800018</v>
      </c>
      <c r="C13" s="10" t="s">
        <v>84</v>
      </c>
      <c r="D13" s="11" t="s">
        <v>116</v>
      </c>
      <c r="E13" s="12">
        <v>12</v>
      </c>
      <c r="F13" s="12">
        <v>38</v>
      </c>
      <c r="G13" s="12">
        <v>3</v>
      </c>
      <c r="H13" s="12">
        <v>3</v>
      </c>
      <c r="I13" s="13">
        <f t="shared" si="0"/>
        <v>56</v>
      </c>
    </row>
    <row r="14" spans="2:9" x14ac:dyDescent="0.2">
      <c r="B14" s="10">
        <v>1080800001</v>
      </c>
      <c r="C14" s="10" t="s">
        <v>85</v>
      </c>
      <c r="D14" s="11" t="s">
        <v>116</v>
      </c>
      <c r="E14" s="12">
        <v>0</v>
      </c>
      <c r="F14" s="12">
        <v>0</v>
      </c>
      <c r="G14" s="12">
        <v>4</v>
      </c>
      <c r="H14" s="12">
        <v>0</v>
      </c>
      <c r="I14" s="13">
        <f t="shared" si="0"/>
        <v>4</v>
      </c>
    </row>
    <row r="15" spans="2:9" x14ac:dyDescent="0.2">
      <c r="B15" s="10"/>
      <c r="C15" s="10" t="s">
        <v>220</v>
      </c>
      <c r="D15" s="11" t="s">
        <v>116</v>
      </c>
      <c r="E15" s="12">
        <v>0</v>
      </c>
      <c r="F15" s="12">
        <v>0</v>
      </c>
      <c r="G15" s="12">
        <v>0</v>
      </c>
      <c r="H15" s="12">
        <v>3</v>
      </c>
      <c r="I15" s="13">
        <f t="shared" si="0"/>
        <v>3</v>
      </c>
    </row>
    <row r="16" spans="2:9" x14ac:dyDescent="0.2">
      <c r="B16" s="10">
        <v>1080400006</v>
      </c>
      <c r="C16" s="10" t="s">
        <v>82</v>
      </c>
      <c r="D16" s="11" t="s">
        <v>116</v>
      </c>
      <c r="E16" s="12">
        <v>12</v>
      </c>
      <c r="F16" s="12">
        <v>88</v>
      </c>
      <c r="G16" s="12">
        <v>26</v>
      </c>
      <c r="H16" s="12">
        <v>0</v>
      </c>
      <c r="I16" s="13">
        <f t="shared" si="0"/>
        <v>126</v>
      </c>
    </row>
    <row r="17" spans="2:9" x14ac:dyDescent="0.2">
      <c r="B17" s="10">
        <v>1080700434</v>
      </c>
      <c r="C17" s="10" t="s">
        <v>86</v>
      </c>
      <c r="D17" s="11" t="s">
        <v>116</v>
      </c>
      <c r="E17" s="12">
        <v>168</v>
      </c>
      <c r="F17" s="12">
        <v>0</v>
      </c>
      <c r="G17" s="12">
        <v>84</v>
      </c>
      <c r="H17" s="12">
        <v>0</v>
      </c>
      <c r="I17" s="13">
        <f t="shared" si="0"/>
        <v>252</v>
      </c>
    </row>
    <row r="18" spans="2:9" x14ac:dyDescent="0.2">
      <c r="B18" s="79" t="s">
        <v>115</v>
      </c>
      <c r="C18" s="79"/>
      <c r="D18" s="79"/>
      <c r="E18" s="14">
        <f t="shared" ref="E18:H18" si="1">SUM(E10:E17)</f>
        <v>214</v>
      </c>
      <c r="F18" s="14">
        <f t="shared" si="1"/>
        <v>230</v>
      </c>
      <c r="G18" s="14">
        <f t="shared" si="1"/>
        <v>178</v>
      </c>
      <c r="H18" s="53">
        <f t="shared" si="1"/>
        <v>6</v>
      </c>
      <c r="I18" s="15">
        <f>SUM(I10:I17)</f>
        <v>628</v>
      </c>
    </row>
    <row r="19" spans="2:9" s="9" customFormat="1" ht="24" customHeight="1" x14ac:dyDescent="0.2">
      <c r="B19" s="69"/>
      <c r="C19" s="80" t="s">
        <v>6</v>
      </c>
      <c r="D19" s="81"/>
      <c r="E19" s="81"/>
      <c r="F19" s="81"/>
      <c r="G19" s="81"/>
      <c r="H19" s="81"/>
      <c r="I19" s="82"/>
    </row>
    <row r="20" spans="2:9" x14ac:dyDescent="0.2">
      <c r="B20" s="10">
        <v>1080400301</v>
      </c>
      <c r="C20" s="10" t="s">
        <v>9</v>
      </c>
      <c r="D20" s="11" t="s">
        <v>116</v>
      </c>
      <c r="E20" s="12">
        <v>143</v>
      </c>
      <c r="F20" s="12">
        <v>0</v>
      </c>
      <c r="G20" s="12">
        <v>0</v>
      </c>
      <c r="H20" s="12">
        <v>0</v>
      </c>
      <c r="I20" s="13">
        <f>SUM(E20:H20)</f>
        <v>143</v>
      </c>
    </row>
    <row r="21" spans="2:9" x14ac:dyDescent="0.2">
      <c r="B21" s="10">
        <v>1080700001</v>
      </c>
      <c r="C21" s="10" t="s">
        <v>90</v>
      </c>
      <c r="D21" s="11" t="s">
        <v>116</v>
      </c>
      <c r="E21" s="12">
        <v>133</v>
      </c>
      <c r="F21" s="12">
        <v>63</v>
      </c>
      <c r="G21" s="12">
        <v>0</v>
      </c>
      <c r="H21" s="12">
        <v>0</v>
      </c>
      <c r="I21" s="13">
        <f t="shared" ref="I21:I24" si="2">SUM(E21:H21)</f>
        <v>196</v>
      </c>
    </row>
    <row r="22" spans="2:9" x14ac:dyDescent="0.2">
      <c r="B22" s="10">
        <v>1080700003</v>
      </c>
      <c r="C22" s="10" t="s">
        <v>91</v>
      </c>
      <c r="D22" s="11" t="s">
        <v>116</v>
      </c>
      <c r="E22" s="12">
        <v>67</v>
      </c>
      <c r="F22" s="12">
        <v>0</v>
      </c>
      <c r="G22" s="12">
        <v>43</v>
      </c>
      <c r="H22" s="12">
        <v>0</v>
      </c>
      <c r="I22" s="13">
        <f t="shared" si="2"/>
        <v>110</v>
      </c>
    </row>
    <row r="23" spans="2:9" x14ac:dyDescent="0.2">
      <c r="B23" s="10">
        <v>1080700022</v>
      </c>
      <c r="C23" s="10" t="s">
        <v>89</v>
      </c>
      <c r="D23" s="11" t="s">
        <v>116</v>
      </c>
      <c r="E23" s="12">
        <v>10</v>
      </c>
      <c r="F23" s="12">
        <v>49</v>
      </c>
      <c r="G23" s="12">
        <v>0</v>
      </c>
      <c r="H23" s="12">
        <v>0</v>
      </c>
      <c r="I23" s="13">
        <f t="shared" si="2"/>
        <v>59</v>
      </c>
    </row>
    <row r="24" spans="2:9" x14ac:dyDescent="0.2">
      <c r="B24" s="10">
        <v>1080700004</v>
      </c>
      <c r="C24" s="10" t="s">
        <v>10</v>
      </c>
      <c r="D24" s="11" t="s">
        <v>116</v>
      </c>
      <c r="E24" s="12">
        <v>120</v>
      </c>
      <c r="F24" s="12">
        <v>50</v>
      </c>
      <c r="G24" s="12">
        <v>0</v>
      </c>
      <c r="H24" s="12">
        <v>0</v>
      </c>
      <c r="I24" s="13">
        <f t="shared" si="2"/>
        <v>170</v>
      </c>
    </row>
    <row r="25" spans="2:9" x14ac:dyDescent="0.2">
      <c r="B25" s="79" t="s">
        <v>117</v>
      </c>
      <c r="C25" s="79"/>
      <c r="D25" s="79"/>
      <c r="E25" s="14">
        <f>SUM(E20:E24)</f>
        <v>473</v>
      </c>
      <c r="F25" s="14">
        <f>SUM(F20:F24)</f>
        <v>162</v>
      </c>
      <c r="G25" s="14">
        <f>SUM(G20:G24)</f>
        <v>43</v>
      </c>
      <c r="H25" s="53">
        <f>SUM(H20:H24)</f>
        <v>0</v>
      </c>
      <c r="I25" s="15">
        <f>SUM(I20:I24)</f>
        <v>678</v>
      </c>
    </row>
    <row r="26" spans="2:9" s="9" customFormat="1" ht="24" customHeight="1" x14ac:dyDescent="0.2">
      <c r="B26" s="69"/>
      <c r="C26" s="80" t="s">
        <v>1</v>
      </c>
      <c r="D26" s="81"/>
      <c r="E26" s="81"/>
      <c r="F26" s="81"/>
      <c r="G26" s="81"/>
      <c r="H26" s="81"/>
      <c r="I26" s="82"/>
    </row>
    <row r="27" spans="2:9" x14ac:dyDescent="0.2">
      <c r="B27" s="10">
        <v>1080700021</v>
      </c>
      <c r="C27" s="10" t="s">
        <v>11</v>
      </c>
      <c r="D27" s="11" t="s">
        <v>116</v>
      </c>
      <c r="E27" s="12">
        <v>294</v>
      </c>
      <c r="F27" s="12">
        <v>0</v>
      </c>
      <c r="G27" s="12">
        <v>0</v>
      </c>
      <c r="H27" s="12">
        <v>0</v>
      </c>
      <c r="I27" s="13">
        <f>SUM(E27:H27)</f>
        <v>294</v>
      </c>
    </row>
    <row r="28" spans="2:9" x14ac:dyDescent="0.2">
      <c r="B28" s="10">
        <v>1080100021</v>
      </c>
      <c r="C28" s="10" t="s">
        <v>12</v>
      </c>
      <c r="D28" s="11" t="s">
        <v>116</v>
      </c>
      <c r="E28" s="12">
        <v>133</v>
      </c>
      <c r="F28" s="12">
        <v>0</v>
      </c>
      <c r="G28" s="12">
        <v>91</v>
      </c>
      <c r="H28" s="12">
        <v>0</v>
      </c>
      <c r="I28" s="13">
        <f t="shared" ref="I28:I34" si="3">SUM(E28:H28)</f>
        <v>224</v>
      </c>
    </row>
    <row r="29" spans="2:9" x14ac:dyDescent="0.2">
      <c r="B29" s="10">
        <v>1080700011</v>
      </c>
      <c r="C29" s="10" t="s">
        <v>92</v>
      </c>
      <c r="D29" s="11" t="s">
        <v>116</v>
      </c>
      <c r="E29" s="12">
        <v>46</v>
      </c>
      <c r="F29" s="12">
        <v>0</v>
      </c>
      <c r="G29" s="12">
        <v>0</v>
      </c>
      <c r="H29" s="12">
        <v>0</v>
      </c>
      <c r="I29" s="13">
        <f t="shared" si="3"/>
        <v>46</v>
      </c>
    </row>
    <row r="30" spans="2:9" x14ac:dyDescent="0.2">
      <c r="B30" s="10">
        <v>1080700012</v>
      </c>
      <c r="C30" s="10" t="s">
        <v>93</v>
      </c>
      <c r="D30" s="11" t="s">
        <v>116</v>
      </c>
      <c r="E30" s="12">
        <v>48</v>
      </c>
      <c r="F30" s="12">
        <v>0</v>
      </c>
      <c r="G30" s="12">
        <v>0</v>
      </c>
      <c r="H30" s="12">
        <v>0</v>
      </c>
      <c r="I30" s="13">
        <f t="shared" si="3"/>
        <v>48</v>
      </c>
    </row>
    <row r="31" spans="2:9" x14ac:dyDescent="0.2">
      <c r="B31" s="10">
        <v>1040200002</v>
      </c>
      <c r="C31" s="10" t="s">
        <v>94</v>
      </c>
      <c r="D31" s="11" t="s">
        <v>116</v>
      </c>
      <c r="E31" s="12">
        <v>17</v>
      </c>
      <c r="F31" s="12">
        <v>57</v>
      </c>
      <c r="G31" s="12">
        <v>0</v>
      </c>
      <c r="H31" s="12">
        <v>0</v>
      </c>
      <c r="I31" s="13">
        <f t="shared" si="3"/>
        <v>74</v>
      </c>
    </row>
    <row r="32" spans="2:9" x14ac:dyDescent="0.2">
      <c r="B32" s="10">
        <v>1040200004</v>
      </c>
      <c r="C32" s="10" t="s">
        <v>95</v>
      </c>
      <c r="D32" s="11" t="s">
        <v>116</v>
      </c>
      <c r="E32" s="12">
        <v>17</v>
      </c>
      <c r="F32" s="12">
        <v>81</v>
      </c>
      <c r="G32" s="12">
        <v>0</v>
      </c>
      <c r="H32" s="12">
        <v>0</v>
      </c>
      <c r="I32" s="13">
        <f t="shared" si="3"/>
        <v>98</v>
      </c>
    </row>
    <row r="33" spans="2:9" x14ac:dyDescent="0.2">
      <c r="B33" s="10">
        <v>1040200033</v>
      </c>
      <c r="C33" s="10" t="s">
        <v>13</v>
      </c>
      <c r="D33" s="11" t="s">
        <v>116</v>
      </c>
      <c r="E33" s="12">
        <v>6</v>
      </c>
      <c r="F33" s="12">
        <v>0</v>
      </c>
      <c r="G33" s="12">
        <v>0</v>
      </c>
      <c r="H33" s="12">
        <v>0</v>
      </c>
      <c r="I33" s="13">
        <f t="shared" si="3"/>
        <v>6</v>
      </c>
    </row>
    <row r="34" spans="2:9" x14ac:dyDescent="0.2">
      <c r="B34" s="10">
        <v>1080300170</v>
      </c>
      <c r="C34" s="10" t="s">
        <v>51</v>
      </c>
      <c r="D34" s="11" t="s">
        <v>116</v>
      </c>
      <c r="E34" s="12">
        <v>278</v>
      </c>
      <c r="F34" s="12">
        <v>0</v>
      </c>
      <c r="G34" s="12">
        <v>109</v>
      </c>
      <c r="H34" s="12">
        <v>2</v>
      </c>
      <c r="I34" s="13">
        <f t="shared" si="3"/>
        <v>389</v>
      </c>
    </row>
    <row r="35" spans="2:9" x14ac:dyDescent="0.2">
      <c r="B35" s="79" t="s">
        <v>118</v>
      </c>
      <c r="C35" s="79"/>
      <c r="D35" s="79"/>
      <c r="E35" s="14">
        <f>SUM(E27:E34)</f>
        <v>839</v>
      </c>
      <c r="F35" s="14">
        <f>SUM(F27:F34)</f>
        <v>138</v>
      </c>
      <c r="G35" s="14">
        <f>SUM(G27:G34)</f>
        <v>200</v>
      </c>
      <c r="H35" s="53">
        <f>SUM(H27:H34)</f>
        <v>2</v>
      </c>
      <c r="I35" s="15">
        <f>SUM(I27:I34)</f>
        <v>1179</v>
      </c>
    </row>
    <row r="36" spans="2:9" s="9" customFormat="1" ht="24" customHeight="1" x14ac:dyDescent="0.2">
      <c r="B36" s="69"/>
      <c r="C36" s="80" t="s">
        <v>2</v>
      </c>
      <c r="D36" s="81"/>
      <c r="E36" s="81"/>
      <c r="F36" s="81"/>
      <c r="G36" s="81"/>
      <c r="H36" s="81"/>
      <c r="I36" s="82"/>
    </row>
    <row r="37" spans="2:9" x14ac:dyDescent="0.2">
      <c r="B37" s="10">
        <v>1080100010</v>
      </c>
      <c r="C37" s="10" t="s">
        <v>54</v>
      </c>
      <c r="D37" s="11" t="s">
        <v>0</v>
      </c>
      <c r="E37" s="12">
        <v>366</v>
      </c>
      <c r="F37" s="12">
        <v>0</v>
      </c>
      <c r="G37" s="12">
        <v>231</v>
      </c>
      <c r="H37" s="12">
        <v>0</v>
      </c>
      <c r="I37" s="13">
        <f>SUM(E37:H37)</f>
        <v>597</v>
      </c>
    </row>
    <row r="38" spans="2:9" x14ac:dyDescent="0.2">
      <c r="B38" s="10"/>
      <c r="C38" s="10" t="s">
        <v>222</v>
      </c>
      <c r="D38" s="11" t="s">
        <v>0</v>
      </c>
      <c r="E38" s="12">
        <v>0</v>
      </c>
      <c r="F38" s="12">
        <v>0</v>
      </c>
      <c r="G38" s="12">
        <v>0</v>
      </c>
      <c r="H38" s="12">
        <v>8</v>
      </c>
      <c r="I38" s="13">
        <f t="shared" ref="I38:I67" si="4">SUM(E38:H38)</f>
        <v>8</v>
      </c>
    </row>
    <row r="39" spans="2:9" x14ac:dyDescent="0.2">
      <c r="B39" s="10">
        <v>1080100009</v>
      </c>
      <c r="C39" s="10" t="s">
        <v>52</v>
      </c>
      <c r="D39" s="11" t="s">
        <v>0</v>
      </c>
      <c r="E39" s="12">
        <v>900</v>
      </c>
      <c r="F39" s="12">
        <v>318</v>
      </c>
      <c r="G39" s="12">
        <v>462</v>
      </c>
      <c r="H39" s="12">
        <v>0</v>
      </c>
      <c r="I39" s="13">
        <f t="shared" si="4"/>
        <v>1680</v>
      </c>
    </row>
    <row r="40" spans="2:9" x14ac:dyDescent="0.2">
      <c r="B40" s="10">
        <v>1080100030</v>
      </c>
      <c r="C40" s="10" t="s">
        <v>67</v>
      </c>
      <c r="D40" s="11" t="s">
        <v>0</v>
      </c>
      <c r="E40" s="12">
        <v>640</v>
      </c>
      <c r="F40" s="12">
        <v>295</v>
      </c>
      <c r="G40" s="12">
        <v>505</v>
      </c>
      <c r="H40" s="12">
        <v>0</v>
      </c>
      <c r="I40" s="13">
        <f t="shared" si="4"/>
        <v>1440</v>
      </c>
    </row>
    <row r="41" spans="2:9" x14ac:dyDescent="0.2">
      <c r="B41" s="10">
        <v>1080100011</v>
      </c>
      <c r="C41" s="10" t="s">
        <v>55</v>
      </c>
      <c r="D41" s="11" t="s">
        <v>0</v>
      </c>
      <c r="E41" s="12">
        <v>264</v>
      </c>
      <c r="F41" s="12">
        <v>0</v>
      </c>
      <c r="G41" s="12">
        <v>0</v>
      </c>
      <c r="H41" s="12">
        <v>0</v>
      </c>
      <c r="I41" s="13">
        <f t="shared" si="4"/>
        <v>264</v>
      </c>
    </row>
    <row r="42" spans="2:9" x14ac:dyDescent="0.2">
      <c r="B42" s="10">
        <v>1080100008</v>
      </c>
      <c r="C42" s="10" t="s">
        <v>56</v>
      </c>
      <c r="D42" s="11" t="s">
        <v>0</v>
      </c>
      <c r="E42" s="12">
        <v>0</v>
      </c>
      <c r="F42" s="12">
        <v>0</v>
      </c>
      <c r="G42" s="12">
        <v>132</v>
      </c>
      <c r="H42" s="12">
        <v>0</v>
      </c>
      <c r="I42" s="13">
        <f t="shared" si="4"/>
        <v>132</v>
      </c>
    </row>
    <row r="43" spans="2:9" x14ac:dyDescent="0.2">
      <c r="B43" s="10">
        <v>1080100041</v>
      </c>
      <c r="C43" s="10" t="s">
        <v>57</v>
      </c>
      <c r="D43" s="11" t="s">
        <v>0</v>
      </c>
      <c r="E43" s="12">
        <v>825</v>
      </c>
      <c r="F43" s="12">
        <v>594</v>
      </c>
      <c r="G43" s="12">
        <v>330</v>
      </c>
      <c r="H43" s="12">
        <v>0</v>
      </c>
      <c r="I43" s="13">
        <f t="shared" si="4"/>
        <v>1749</v>
      </c>
    </row>
    <row r="44" spans="2:9" x14ac:dyDescent="0.2">
      <c r="B44" s="10"/>
      <c r="C44" s="10" t="s">
        <v>218</v>
      </c>
      <c r="D44" s="11" t="s">
        <v>0</v>
      </c>
      <c r="E44" s="12">
        <v>0</v>
      </c>
      <c r="F44" s="12">
        <v>0</v>
      </c>
      <c r="G44" s="12">
        <v>0</v>
      </c>
      <c r="H44" s="12">
        <v>10</v>
      </c>
      <c r="I44" s="13">
        <f t="shared" si="4"/>
        <v>10</v>
      </c>
    </row>
    <row r="45" spans="2:9" x14ac:dyDescent="0.2">
      <c r="B45" s="10">
        <v>1080100114</v>
      </c>
      <c r="C45" s="10" t="s">
        <v>58</v>
      </c>
      <c r="D45" s="11" t="s">
        <v>0</v>
      </c>
      <c r="E45" s="12">
        <v>0</v>
      </c>
      <c r="F45" s="12">
        <v>0</v>
      </c>
      <c r="G45" s="12">
        <v>255</v>
      </c>
      <c r="H45" s="12">
        <v>0</v>
      </c>
      <c r="I45" s="13">
        <f t="shared" si="4"/>
        <v>255</v>
      </c>
    </row>
    <row r="46" spans="2:9" x14ac:dyDescent="0.2">
      <c r="B46" s="10">
        <v>1080100015</v>
      </c>
      <c r="C46" s="10" t="s">
        <v>68</v>
      </c>
      <c r="D46" s="11" t="s">
        <v>0</v>
      </c>
      <c r="E46" s="12">
        <v>0</v>
      </c>
      <c r="F46" s="12">
        <v>0</v>
      </c>
      <c r="G46" s="12">
        <v>200</v>
      </c>
      <c r="H46" s="12">
        <v>0</v>
      </c>
      <c r="I46" s="13">
        <f t="shared" si="4"/>
        <v>200</v>
      </c>
    </row>
    <row r="47" spans="2:9" x14ac:dyDescent="0.2">
      <c r="B47" s="10">
        <v>1080100142</v>
      </c>
      <c r="C47" s="10" t="s">
        <v>69</v>
      </c>
      <c r="D47" s="11" t="s">
        <v>0</v>
      </c>
      <c r="E47" s="12">
        <v>175</v>
      </c>
      <c r="F47" s="12">
        <v>0</v>
      </c>
      <c r="G47" s="12">
        <v>0</v>
      </c>
      <c r="H47" s="12">
        <v>10</v>
      </c>
      <c r="I47" s="13">
        <f t="shared" si="4"/>
        <v>185</v>
      </c>
    </row>
    <row r="48" spans="2:9" x14ac:dyDescent="0.2">
      <c r="B48" s="10">
        <v>1080100141</v>
      </c>
      <c r="C48" s="10" t="s">
        <v>96</v>
      </c>
      <c r="D48" s="11" t="s">
        <v>0</v>
      </c>
      <c r="E48" s="12">
        <v>0</v>
      </c>
      <c r="F48" s="12">
        <v>0</v>
      </c>
      <c r="G48" s="12">
        <v>684</v>
      </c>
      <c r="H48" s="12">
        <v>0</v>
      </c>
      <c r="I48" s="13">
        <f t="shared" si="4"/>
        <v>684</v>
      </c>
    </row>
    <row r="49" spans="2:9" x14ac:dyDescent="0.2">
      <c r="B49" s="10">
        <v>1080100140</v>
      </c>
      <c r="C49" s="10" t="s">
        <v>70</v>
      </c>
      <c r="D49" s="11" t="s">
        <v>0</v>
      </c>
      <c r="E49" s="12">
        <v>1260</v>
      </c>
      <c r="F49" s="12">
        <v>615</v>
      </c>
      <c r="G49" s="12">
        <v>0</v>
      </c>
      <c r="H49" s="12">
        <v>15</v>
      </c>
      <c r="I49" s="13">
        <f t="shared" si="4"/>
        <v>1890</v>
      </c>
    </row>
    <row r="50" spans="2:9" x14ac:dyDescent="0.2">
      <c r="B50" s="10">
        <v>1080100001</v>
      </c>
      <c r="C50" s="10" t="s">
        <v>59</v>
      </c>
      <c r="D50" s="11" t="s">
        <v>0</v>
      </c>
      <c r="E50" s="12">
        <v>0</v>
      </c>
      <c r="F50" s="12">
        <v>0</v>
      </c>
      <c r="G50" s="12">
        <v>453</v>
      </c>
      <c r="H50" s="12">
        <v>0</v>
      </c>
      <c r="I50" s="13">
        <f t="shared" si="4"/>
        <v>453</v>
      </c>
    </row>
    <row r="51" spans="2:9" x14ac:dyDescent="0.2">
      <c r="B51" s="10">
        <v>1080100007</v>
      </c>
      <c r="C51" s="10" t="s">
        <v>71</v>
      </c>
      <c r="D51" s="11" t="s">
        <v>0</v>
      </c>
      <c r="E51" s="12">
        <v>670</v>
      </c>
      <c r="F51" s="12">
        <v>0</v>
      </c>
      <c r="G51" s="12">
        <v>0</v>
      </c>
      <c r="H51" s="12">
        <v>0</v>
      </c>
      <c r="I51" s="13">
        <f t="shared" si="4"/>
        <v>670</v>
      </c>
    </row>
    <row r="52" spans="2:9" x14ac:dyDescent="0.2">
      <c r="B52" s="10">
        <v>1080100002</v>
      </c>
      <c r="C52" s="10" t="s">
        <v>72</v>
      </c>
      <c r="D52" s="11" t="s">
        <v>0</v>
      </c>
      <c r="E52" s="12">
        <v>310</v>
      </c>
      <c r="F52" s="12">
        <v>495</v>
      </c>
      <c r="G52" s="12">
        <v>0</v>
      </c>
      <c r="H52" s="12">
        <v>15</v>
      </c>
      <c r="I52" s="13">
        <f t="shared" si="4"/>
        <v>820</v>
      </c>
    </row>
    <row r="53" spans="2:9" x14ac:dyDescent="0.2">
      <c r="B53" s="10">
        <v>1080100046</v>
      </c>
      <c r="C53" s="10" t="s">
        <v>60</v>
      </c>
      <c r="D53" s="11" t="s">
        <v>0</v>
      </c>
      <c r="E53" s="12">
        <v>594</v>
      </c>
      <c r="F53" s="12">
        <v>240</v>
      </c>
      <c r="G53" s="12">
        <v>0</v>
      </c>
      <c r="H53" s="12">
        <v>0</v>
      </c>
      <c r="I53" s="13">
        <f t="shared" si="4"/>
        <v>834</v>
      </c>
    </row>
    <row r="54" spans="2:9" x14ac:dyDescent="0.2">
      <c r="B54" s="10">
        <v>1080100050</v>
      </c>
      <c r="C54" s="10" t="s">
        <v>73</v>
      </c>
      <c r="D54" s="11" t="s">
        <v>0</v>
      </c>
      <c r="E54" s="12">
        <v>535</v>
      </c>
      <c r="F54" s="12">
        <v>185</v>
      </c>
      <c r="G54" s="12">
        <v>670</v>
      </c>
      <c r="H54" s="12">
        <v>10</v>
      </c>
      <c r="I54" s="13">
        <f t="shared" si="4"/>
        <v>1400</v>
      </c>
    </row>
    <row r="55" spans="2:9" x14ac:dyDescent="0.2">
      <c r="B55" s="10">
        <v>1080100051</v>
      </c>
      <c r="C55" s="10" t="s">
        <v>61</v>
      </c>
      <c r="D55" s="11" t="s">
        <v>0</v>
      </c>
      <c r="E55" s="12">
        <v>0</v>
      </c>
      <c r="F55" s="12">
        <v>0</v>
      </c>
      <c r="G55" s="12">
        <v>24</v>
      </c>
      <c r="H55" s="12">
        <v>0</v>
      </c>
      <c r="I55" s="13">
        <f t="shared" si="4"/>
        <v>24</v>
      </c>
    </row>
    <row r="56" spans="2:9" x14ac:dyDescent="0.2">
      <c r="B56" s="10">
        <v>1080100014</v>
      </c>
      <c r="C56" s="10" t="s">
        <v>74</v>
      </c>
      <c r="D56" s="11" t="s">
        <v>0</v>
      </c>
      <c r="E56" s="12">
        <v>0</v>
      </c>
      <c r="F56" s="12">
        <v>0</v>
      </c>
      <c r="G56" s="12">
        <v>90</v>
      </c>
      <c r="H56" s="12">
        <v>0</v>
      </c>
      <c r="I56" s="13">
        <f t="shared" si="4"/>
        <v>90</v>
      </c>
    </row>
    <row r="57" spans="2:9" x14ac:dyDescent="0.2">
      <c r="B57" s="10">
        <v>1080100004</v>
      </c>
      <c r="C57" s="10" t="s">
        <v>53</v>
      </c>
      <c r="D57" s="11" t="s">
        <v>0</v>
      </c>
      <c r="E57" s="12">
        <v>786</v>
      </c>
      <c r="F57" s="12">
        <v>336</v>
      </c>
      <c r="G57" s="12">
        <v>306</v>
      </c>
      <c r="H57" s="12">
        <v>0</v>
      </c>
      <c r="I57" s="13">
        <f t="shared" si="4"/>
        <v>1428</v>
      </c>
    </row>
    <row r="58" spans="2:9" x14ac:dyDescent="0.2">
      <c r="B58" s="10">
        <v>1080100100</v>
      </c>
      <c r="C58" s="10" t="s">
        <v>75</v>
      </c>
      <c r="D58" s="11" t="s">
        <v>0</v>
      </c>
      <c r="E58" s="12">
        <v>4150</v>
      </c>
      <c r="F58" s="12">
        <v>2540</v>
      </c>
      <c r="G58" s="12">
        <v>2315</v>
      </c>
      <c r="H58" s="12">
        <v>25</v>
      </c>
      <c r="I58" s="13">
        <f t="shared" si="4"/>
        <v>9030</v>
      </c>
    </row>
    <row r="59" spans="2:9" x14ac:dyDescent="0.2">
      <c r="B59" s="10">
        <v>1080100090</v>
      </c>
      <c r="C59" s="10" t="s">
        <v>76</v>
      </c>
      <c r="D59" s="11" t="s">
        <v>0</v>
      </c>
      <c r="E59" s="12">
        <v>3000</v>
      </c>
      <c r="F59" s="12">
        <v>1155</v>
      </c>
      <c r="G59" s="12">
        <v>1640</v>
      </c>
      <c r="H59" s="12">
        <v>15</v>
      </c>
      <c r="I59" s="13">
        <f t="shared" si="4"/>
        <v>5810</v>
      </c>
    </row>
    <row r="60" spans="2:9" x14ac:dyDescent="0.2">
      <c r="B60" s="10">
        <v>1080100003</v>
      </c>
      <c r="C60" s="10" t="s">
        <v>62</v>
      </c>
      <c r="D60" s="11" t="s">
        <v>0</v>
      </c>
      <c r="E60" s="12">
        <v>105</v>
      </c>
      <c r="F60" s="12">
        <v>0</v>
      </c>
      <c r="G60" s="12">
        <v>102</v>
      </c>
      <c r="H60" s="12">
        <v>0</v>
      </c>
      <c r="I60" s="13">
        <f t="shared" si="4"/>
        <v>207</v>
      </c>
    </row>
    <row r="61" spans="2:9" x14ac:dyDescent="0.2">
      <c r="B61" s="10">
        <v>1080100066</v>
      </c>
      <c r="C61" s="10" t="s">
        <v>63</v>
      </c>
      <c r="D61" s="11" t="s">
        <v>0</v>
      </c>
      <c r="E61" s="12">
        <v>0</v>
      </c>
      <c r="F61" s="12">
        <v>0</v>
      </c>
      <c r="G61" s="12">
        <v>165</v>
      </c>
      <c r="H61" s="12">
        <v>0</v>
      </c>
      <c r="I61" s="13">
        <f t="shared" si="4"/>
        <v>165</v>
      </c>
    </row>
    <row r="62" spans="2:9" x14ac:dyDescent="0.2">
      <c r="B62" s="10">
        <v>1080100060</v>
      </c>
      <c r="C62" s="10" t="s">
        <v>77</v>
      </c>
      <c r="D62" s="11" t="s">
        <v>0</v>
      </c>
      <c r="E62" s="12">
        <v>275</v>
      </c>
      <c r="F62" s="12">
        <v>0</v>
      </c>
      <c r="G62" s="12">
        <v>0</v>
      </c>
      <c r="H62" s="12">
        <v>0</v>
      </c>
      <c r="I62" s="13">
        <f t="shared" si="4"/>
        <v>275</v>
      </c>
    </row>
    <row r="63" spans="2:9" x14ac:dyDescent="0.2">
      <c r="B63" s="10">
        <v>1080100121</v>
      </c>
      <c r="C63" s="10" t="s">
        <v>64</v>
      </c>
      <c r="D63" s="11" t="s">
        <v>0</v>
      </c>
      <c r="E63" s="12">
        <v>315</v>
      </c>
      <c r="F63" s="12">
        <v>102</v>
      </c>
      <c r="G63" s="12">
        <v>117</v>
      </c>
      <c r="H63" s="12">
        <v>0</v>
      </c>
      <c r="I63" s="13">
        <f t="shared" si="4"/>
        <v>534</v>
      </c>
    </row>
    <row r="64" spans="2:9" x14ac:dyDescent="0.2">
      <c r="B64" s="10">
        <v>1080100111</v>
      </c>
      <c r="C64" s="10" t="s">
        <v>65</v>
      </c>
      <c r="D64" s="11" t="s">
        <v>0</v>
      </c>
      <c r="E64" s="12">
        <v>0</v>
      </c>
      <c r="F64" s="12">
        <v>0</v>
      </c>
      <c r="G64" s="12">
        <v>549</v>
      </c>
      <c r="H64" s="12">
        <v>0</v>
      </c>
      <c r="I64" s="13">
        <f t="shared" si="4"/>
        <v>549</v>
      </c>
    </row>
    <row r="65" spans="2:9" x14ac:dyDescent="0.2">
      <c r="B65" s="10">
        <v>1080100110</v>
      </c>
      <c r="C65" s="10" t="s">
        <v>78</v>
      </c>
      <c r="D65" s="11" t="s">
        <v>0</v>
      </c>
      <c r="E65" s="12">
        <v>1085</v>
      </c>
      <c r="F65" s="12">
        <v>405</v>
      </c>
      <c r="G65" s="12">
        <v>0</v>
      </c>
      <c r="H65" s="12">
        <v>15</v>
      </c>
      <c r="I65" s="13">
        <f t="shared" si="4"/>
        <v>1505</v>
      </c>
    </row>
    <row r="66" spans="2:9" x14ac:dyDescent="0.2">
      <c r="B66" s="10">
        <v>1080100151</v>
      </c>
      <c r="C66" s="10" t="s">
        <v>66</v>
      </c>
      <c r="D66" s="11" t="s">
        <v>0</v>
      </c>
      <c r="E66" s="12">
        <v>535</v>
      </c>
      <c r="F66" s="12">
        <v>220</v>
      </c>
      <c r="G66" s="12">
        <v>210</v>
      </c>
      <c r="H66" s="12">
        <v>0</v>
      </c>
      <c r="I66" s="13">
        <f t="shared" si="4"/>
        <v>965</v>
      </c>
    </row>
    <row r="67" spans="2:9" x14ac:dyDescent="0.2">
      <c r="B67" s="10"/>
      <c r="C67" s="10" t="s">
        <v>219</v>
      </c>
      <c r="D67" s="11" t="s">
        <v>0</v>
      </c>
      <c r="E67" s="12">
        <v>0</v>
      </c>
      <c r="F67" s="12">
        <v>0</v>
      </c>
      <c r="G67" s="12">
        <v>0</v>
      </c>
      <c r="H67" s="12">
        <v>5</v>
      </c>
      <c r="I67" s="13">
        <f t="shared" si="4"/>
        <v>5</v>
      </c>
    </row>
    <row r="68" spans="2:9" x14ac:dyDescent="0.2">
      <c r="B68" s="79" t="s">
        <v>119</v>
      </c>
      <c r="C68" s="79"/>
      <c r="D68" s="79"/>
      <c r="E68" s="14">
        <f>SUM(E37:E67)</f>
        <v>16790</v>
      </c>
      <c r="F68" s="14">
        <f>SUM(F37:F67)</f>
        <v>7500</v>
      </c>
      <c r="G68" s="14">
        <f>SUM(G37:G67)</f>
        <v>9440</v>
      </c>
      <c r="H68" s="53">
        <f>SUM(H37:H67)</f>
        <v>128</v>
      </c>
      <c r="I68" s="15">
        <f>SUM(I37:I67)</f>
        <v>33858</v>
      </c>
    </row>
    <row r="69" spans="2:9" s="9" customFormat="1" ht="24" customHeight="1" x14ac:dyDescent="0.2">
      <c r="B69" s="69"/>
      <c r="C69" s="80" t="s">
        <v>7</v>
      </c>
      <c r="D69" s="81"/>
      <c r="E69" s="81"/>
      <c r="F69" s="81"/>
      <c r="G69" s="81"/>
      <c r="H69" s="81"/>
      <c r="I69" s="82"/>
    </row>
    <row r="70" spans="2:9" x14ac:dyDescent="0.2">
      <c r="B70" s="10">
        <v>1080800004</v>
      </c>
      <c r="C70" s="10" t="s">
        <v>87</v>
      </c>
      <c r="D70" s="11" t="s">
        <v>116</v>
      </c>
      <c r="E70" s="12">
        <v>1</v>
      </c>
      <c r="F70" s="12">
        <v>0</v>
      </c>
      <c r="G70" s="12">
        <v>0</v>
      </c>
      <c r="H70" s="12">
        <v>0</v>
      </c>
      <c r="I70" s="13">
        <f>SUM(E70:H70)</f>
        <v>1</v>
      </c>
    </row>
    <row r="71" spans="2:9" x14ac:dyDescent="0.2">
      <c r="B71" s="10">
        <v>1080800005</v>
      </c>
      <c r="C71" s="10" t="s">
        <v>88</v>
      </c>
      <c r="D71" s="11" t="s">
        <v>116</v>
      </c>
      <c r="E71" s="12">
        <v>7</v>
      </c>
      <c r="F71" s="12">
        <v>0</v>
      </c>
      <c r="G71" s="12">
        <v>0</v>
      </c>
      <c r="H71" s="12">
        <v>0</v>
      </c>
      <c r="I71" s="13">
        <f t="shared" ref="I71:I73" si="5">SUM(E71:H71)</f>
        <v>7</v>
      </c>
    </row>
    <row r="72" spans="2:9" x14ac:dyDescent="0.2">
      <c r="B72" s="10">
        <v>1080700421</v>
      </c>
      <c r="C72" s="10" t="s">
        <v>14</v>
      </c>
      <c r="D72" s="11" t="s">
        <v>116</v>
      </c>
      <c r="E72" s="12">
        <v>64</v>
      </c>
      <c r="F72" s="12">
        <v>25</v>
      </c>
      <c r="G72" s="12">
        <v>15</v>
      </c>
      <c r="H72" s="12">
        <v>0</v>
      </c>
      <c r="I72" s="13">
        <f t="shared" si="5"/>
        <v>104</v>
      </c>
    </row>
    <row r="73" spans="2:9" x14ac:dyDescent="0.2">
      <c r="B73" s="10">
        <v>1080700431</v>
      </c>
      <c r="C73" s="10" t="s">
        <v>15</v>
      </c>
      <c r="D73" s="11" t="s">
        <v>116</v>
      </c>
      <c r="E73" s="12">
        <v>57</v>
      </c>
      <c r="F73" s="12">
        <v>24</v>
      </c>
      <c r="G73" s="12">
        <v>20</v>
      </c>
      <c r="H73" s="12">
        <v>0</v>
      </c>
      <c r="I73" s="13">
        <f t="shared" si="5"/>
        <v>101</v>
      </c>
    </row>
    <row r="74" spans="2:9" x14ac:dyDescent="0.2">
      <c r="B74" s="79" t="s">
        <v>120</v>
      </c>
      <c r="C74" s="79"/>
      <c r="D74" s="79"/>
      <c r="E74" s="14">
        <f t="shared" ref="E74:G74" si="6">SUM(E70:E73)</f>
        <v>129</v>
      </c>
      <c r="F74" s="14">
        <f t="shared" si="6"/>
        <v>49</v>
      </c>
      <c r="G74" s="14">
        <f t="shared" si="6"/>
        <v>35</v>
      </c>
      <c r="H74" s="53">
        <f>SUM(H70:H73)</f>
        <v>0</v>
      </c>
      <c r="I74" s="15">
        <f>SUM(I70:I73)</f>
        <v>213</v>
      </c>
    </row>
    <row r="75" spans="2:9" s="9" customFormat="1" ht="24" customHeight="1" x14ac:dyDescent="0.2">
      <c r="B75" s="69"/>
      <c r="C75" s="80" t="s">
        <v>8</v>
      </c>
      <c r="D75" s="81"/>
      <c r="E75" s="81"/>
      <c r="F75" s="81"/>
      <c r="G75" s="81"/>
      <c r="H75" s="81"/>
      <c r="I75" s="82"/>
    </row>
    <row r="76" spans="2:9" x14ac:dyDescent="0.2">
      <c r="B76" s="10">
        <v>1080300008</v>
      </c>
      <c r="C76" s="10" t="s">
        <v>79</v>
      </c>
      <c r="D76" s="11" t="s">
        <v>116</v>
      </c>
      <c r="E76" s="12">
        <v>34</v>
      </c>
      <c r="F76" s="12">
        <v>0</v>
      </c>
      <c r="G76" s="12">
        <v>0</v>
      </c>
      <c r="H76" s="12">
        <v>0</v>
      </c>
      <c r="I76" s="13">
        <f>SUM(E76:H76)</f>
        <v>34</v>
      </c>
    </row>
    <row r="77" spans="2:9" x14ac:dyDescent="0.2">
      <c r="B77" s="10">
        <v>1080300006</v>
      </c>
      <c r="C77" s="10" t="s">
        <v>16</v>
      </c>
      <c r="D77" s="11" t="s">
        <v>116</v>
      </c>
      <c r="E77" s="12">
        <v>175</v>
      </c>
      <c r="F77" s="12">
        <v>58</v>
      </c>
      <c r="G77" s="12">
        <v>50</v>
      </c>
      <c r="H77" s="12">
        <v>10</v>
      </c>
      <c r="I77" s="13">
        <f t="shared" ref="I77:I105" si="7">SUM(E77:H77)</f>
        <v>293</v>
      </c>
    </row>
    <row r="78" spans="2:9" x14ac:dyDescent="0.2">
      <c r="B78" s="10">
        <v>1080400280</v>
      </c>
      <c r="C78" s="10" t="s">
        <v>28</v>
      </c>
      <c r="D78" s="11" t="s">
        <v>116</v>
      </c>
      <c r="E78" s="12">
        <v>123</v>
      </c>
      <c r="F78" s="12">
        <v>0</v>
      </c>
      <c r="G78" s="12">
        <v>23</v>
      </c>
      <c r="H78" s="12">
        <v>0</v>
      </c>
      <c r="I78" s="13">
        <f t="shared" si="7"/>
        <v>146</v>
      </c>
    </row>
    <row r="79" spans="2:9" x14ac:dyDescent="0.2">
      <c r="B79" s="10">
        <v>1080400293</v>
      </c>
      <c r="C79" s="10" t="s">
        <v>17</v>
      </c>
      <c r="D79" s="11" t="s">
        <v>116</v>
      </c>
      <c r="E79" s="12">
        <v>188</v>
      </c>
      <c r="F79" s="12">
        <v>0</v>
      </c>
      <c r="G79" s="12">
        <v>67</v>
      </c>
      <c r="H79" s="12">
        <v>0</v>
      </c>
      <c r="I79" s="13">
        <f t="shared" si="7"/>
        <v>255</v>
      </c>
    </row>
    <row r="80" spans="2:9" x14ac:dyDescent="0.2">
      <c r="B80" s="10">
        <v>1080400290</v>
      </c>
      <c r="C80" s="10" t="s">
        <v>29</v>
      </c>
      <c r="D80" s="11" t="s">
        <v>116</v>
      </c>
      <c r="E80" s="12">
        <v>56</v>
      </c>
      <c r="F80" s="12">
        <v>0</v>
      </c>
      <c r="G80" s="12">
        <v>0</v>
      </c>
      <c r="H80" s="12">
        <v>0</v>
      </c>
      <c r="I80" s="13">
        <f t="shared" si="7"/>
        <v>56</v>
      </c>
    </row>
    <row r="81" spans="2:9" x14ac:dyDescent="0.2">
      <c r="B81" s="10">
        <v>1080400001</v>
      </c>
      <c r="C81" s="10" t="s">
        <v>30</v>
      </c>
      <c r="D81" s="11" t="s">
        <v>116</v>
      </c>
      <c r="E81" s="12">
        <v>29</v>
      </c>
      <c r="F81" s="12">
        <v>0</v>
      </c>
      <c r="G81" s="12">
        <v>0</v>
      </c>
      <c r="H81" s="12">
        <v>0</v>
      </c>
      <c r="I81" s="13">
        <f t="shared" si="7"/>
        <v>29</v>
      </c>
    </row>
    <row r="82" spans="2:9" x14ac:dyDescent="0.2">
      <c r="B82" s="10">
        <v>1080300012</v>
      </c>
      <c r="C82" s="10" t="s">
        <v>18</v>
      </c>
      <c r="D82" s="11" t="s">
        <v>116</v>
      </c>
      <c r="E82" s="12">
        <v>215</v>
      </c>
      <c r="F82" s="12">
        <v>0</v>
      </c>
      <c r="G82" s="12">
        <v>89</v>
      </c>
      <c r="H82" s="12">
        <v>0</v>
      </c>
      <c r="I82" s="13">
        <f t="shared" si="7"/>
        <v>304</v>
      </c>
    </row>
    <row r="83" spans="2:9" x14ac:dyDescent="0.2">
      <c r="B83" s="10">
        <v>1080300018</v>
      </c>
      <c r="C83" s="10" t="s">
        <v>31</v>
      </c>
      <c r="D83" s="11" t="s">
        <v>116</v>
      </c>
      <c r="E83" s="12">
        <v>252</v>
      </c>
      <c r="F83" s="12">
        <v>28</v>
      </c>
      <c r="G83" s="12">
        <v>73</v>
      </c>
      <c r="H83" s="12">
        <v>0</v>
      </c>
      <c r="I83" s="13">
        <f t="shared" si="7"/>
        <v>353</v>
      </c>
    </row>
    <row r="84" spans="2:9" x14ac:dyDescent="0.2">
      <c r="B84" s="10">
        <v>1080300015</v>
      </c>
      <c r="C84" s="10" t="s">
        <v>32</v>
      </c>
      <c r="D84" s="11" t="s">
        <v>116</v>
      </c>
      <c r="E84" s="12">
        <v>8</v>
      </c>
      <c r="F84" s="12">
        <v>0</v>
      </c>
      <c r="G84" s="12">
        <v>0</v>
      </c>
      <c r="H84" s="12">
        <v>0</v>
      </c>
      <c r="I84" s="13">
        <f t="shared" si="7"/>
        <v>8</v>
      </c>
    </row>
    <row r="85" spans="2:9" x14ac:dyDescent="0.2">
      <c r="B85" s="10"/>
      <c r="C85" s="10" t="s">
        <v>221</v>
      </c>
      <c r="D85" s="11" t="s">
        <v>116</v>
      </c>
      <c r="E85" s="12">
        <v>0</v>
      </c>
      <c r="F85" s="12">
        <v>0</v>
      </c>
      <c r="G85" s="12">
        <v>0</v>
      </c>
      <c r="H85" s="12">
        <v>4</v>
      </c>
      <c r="I85" s="13">
        <f t="shared" si="7"/>
        <v>4</v>
      </c>
    </row>
    <row r="86" spans="2:9" x14ac:dyDescent="0.2">
      <c r="B86" s="10">
        <v>1080300180</v>
      </c>
      <c r="C86" s="10" t="s">
        <v>19</v>
      </c>
      <c r="D86" s="11" t="s">
        <v>116</v>
      </c>
      <c r="E86" s="12">
        <v>95</v>
      </c>
      <c r="F86" s="12">
        <v>43</v>
      </c>
      <c r="G86" s="12">
        <v>157</v>
      </c>
      <c r="H86" s="12">
        <v>6</v>
      </c>
      <c r="I86" s="13">
        <f t="shared" si="7"/>
        <v>301</v>
      </c>
    </row>
    <row r="87" spans="2:9" x14ac:dyDescent="0.2">
      <c r="B87" s="10">
        <v>1080400300</v>
      </c>
      <c r="C87" s="10" t="s">
        <v>33</v>
      </c>
      <c r="D87" s="11" t="s">
        <v>116</v>
      </c>
      <c r="E87" s="12">
        <v>101</v>
      </c>
      <c r="F87" s="12">
        <v>0</v>
      </c>
      <c r="G87" s="12">
        <v>68</v>
      </c>
      <c r="H87" s="12">
        <v>0</v>
      </c>
      <c r="I87" s="13">
        <f t="shared" si="7"/>
        <v>169</v>
      </c>
    </row>
    <row r="88" spans="2:9" x14ac:dyDescent="0.2">
      <c r="B88" s="10">
        <v>1080300013</v>
      </c>
      <c r="C88" s="10" t="s">
        <v>20</v>
      </c>
      <c r="D88" s="11" t="s">
        <v>116</v>
      </c>
      <c r="E88" s="12">
        <v>105</v>
      </c>
      <c r="F88" s="12">
        <v>0</v>
      </c>
      <c r="G88" s="12">
        <v>0</v>
      </c>
      <c r="H88" s="12">
        <v>0</v>
      </c>
      <c r="I88" s="13">
        <f t="shared" si="7"/>
        <v>105</v>
      </c>
    </row>
    <row r="89" spans="2:9" x14ac:dyDescent="0.2">
      <c r="B89" s="10">
        <v>1080100052</v>
      </c>
      <c r="C89" s="10" t="s">
        <v>34</v>
      </c>
      <c r="D89" s="11" t="s">
        <v>116</v>
      </c>
      <c r="E89" s="12">
        <v>65</v>
      </c>
      <c r="F89" s="12">
        <v>0</v>
      </c>
      <c r="G89" s="12">
        <v>0</v>
      </c>
      <c r="H89" s="12">
        <v>0</v>
      </c>
      <c r="I89" s="13">
        <f t="shared" si="7"/>
        <v>65</v>
      </c>
    </row>
    <row r="90" spans="2:9" x14ac:dyDescent="0.2">
      <c r="B90" s="10">
        <v>1080300003</v>
      </c>
      <c r="C90" s="10" t="s">
        <v>21</v>
      </c>
      <c r="D90" s="11" t="s">
        <v>116</v>
      </c>
      <c r="E90" s="12">
        <v>162</v>
      </c>
      <c r="F90" s="12">
        <v>71</v>
      </c>
      <c r="G90" s="12">
        <v>0</v>
      </c>
      <c r="H90" s="12">
        <v>0</v>
      </c>
      <c r="I90" s="13">
        <f t="shared" si="7"/>
        <v>233</v>
      </c>
    </row>
    <row r="91" spans="2:9" x14ac:dyDescent="0.2">
      <c r="B91" s="10">
        <v>1080400009</v>
      </c>
      <c r="C91" s="10" t="s">
        <v>35</v>
      </c>
      <c r="D91" s="11" t="s">
        <v>116</v>
      </c>
      <c r="E91" s="12">
        <v>119</v>
      </c>
      <c r="F91" s="12">
        <v>38</v>
      </c>
      <c r="G91" s="12">
        <v>1</v>
      </c>
      <c r="H91" s="12">
        <v>0</v>
      </c>
      <c r="I91" s="13">
        <f t="shared" si="7"/>
        <v>158</v>
      </c>
    </row>
    <row r="92" spans="2:9" x14ac:dyDescent="0.2">
      <c r="B92" s="10">
        <v>1080300200</v>
      </c>
      <c r="C92" s="10" t="s">
        <v>22</v>
      </c>
      <c r="D92" s="11" t="s">
        <v>116</v>
      </c>
      <c r="E92" s="12">
        <v>665</v>
      </c>
      <c r="F92" s="12">
        <v>153</v>
      </c>
      <c r="G92" s="12">
        <v>317</v>
      </c>
      <c r="H92" s="12">
        <v>24</v>
      </c>
      <c r="I92" s="13">
        <f t="shared" si="7"/>
        <v>1159</v>
      </c>
    </row>
    <row r="93" spans="2:9" x14ac:dyDescent="0.2">
      <c r="B93" s="10">
        <v>1080400310</v>
      </c>
      <c r="C93" s="10" t="s">
        <v>36</v>
      </c>
      <c r="D93" s="11" t="s">
        <v>116</v>
      </c>
      <c r="E93" s="12">
        <v>493</v>
      </c>
      <c r="F93" s="12">
        <v>82</v>
      </c>
      <c r="G93" s="12">
        <v>180</v>
      </c>
      <c r="H93" s="12">
        <v>12</v>
      </c>
      <c r="I93" s="13">
        <f t="shared" si="7"/>
        <v>767</v>
      </c>
    </row>
    <row r="94" spans="2:9" x14ac:dyDescent="0.2">
      <c r="B94" s="10">
        <v>1080300220</v>
      </c>
      <c r="C94" s="10" t="s">
        <v>23</v>
      </c>
      <c r="D94" s="11" t="s">
        <v>116</v>
      </c>
      <c r="E94" s="12">
        <v>610</v>
      </c>
      <c r="F94" s="12">
        <v>139</v>
      </c>
      <c r="G94" s="12">
        <v>238</v>
      </c>
      <c r="H94" s="12">
        <v>32</v>
      </c>
      <c r="I94" s="13">
        <f t="shared" si="7"/>
        <v>1019</v>
      </c>
    </row>
    <row r="95" spans="2:9" x14ac:dyDescent="0.2">
      <c r="B95" s="10">
        <v>1080400005</v>
      </c>
      <c r="C95" s="10" t="s">
        <v>38</v>
      </c>
      <c r="D95" s="11" t="s">
        <v>116</v>
      </c>
      <c r="E95" s="12">
        <v>4</v>
      </c>
      <c r="F95" s="12">
        <v>0</v>
      </c>
      <c r="G95" s="12">
        <v>0</v>
      </c>
      <c r="H95" s="12">
        <v>0</v>
      </c>
      <c r="I95" s="13">
        <f t="shared" si="7"/>
        <v>4</v>
      </c>
    </row>
    <row r="96" spans="2:9" x14ac:dyDescent="0.2">
      <c r="B96" s="10">
        <v>1080400320</v>
      </c>
      <c r="C96" s="10" t="s">
        <v>37</v>
      </c>
      <c r="D96" s="11" t="s">
        <v>116</v>
      </c>
      <c r="E96" s="12">
        <v>448</v>
      </c>
      <c r="F96" s="12">
        <v>42</v>
      </c>
      <c r="G96" s="12">
        <v>123</v>
      </c>
      <c r="H96" s="12">
        <v>10</v>
      </c>
      <c r="I96" s="13">
        <f t="shared" si="7"/>
        <v>623</v>
      </c>
    </row>
    <row r="97" spans="2:9" x14ac:dyDescent="0.2">
      <c r="B97" s="10">
        <v>1080300001</v>
      </c>
      <c r="C97" s="10" t="s">
        <v>24</v>
      </c>
      <c r="D97" s="11" t="s">
        <v>116</v>
      </c>
      <c r="E97" s="12">
        <v>91</v>
      </c>
      <c r="F97" s="12">
        <v>0</v>
      </c>
      <c r="G97" s="12">
        <v>0</v>
      </c>
      <c r="H97" s="12">
        <v>2</v>
      </c>
      <c r="I97" s="13">
        <f t="shared" si="7"/>
        <v>93</v>
      </c>
    </row>
    <row r="98" spans="2:9" x14ac:dyDescent="0.2">
      <c r="B98" s="10"/>
      <c r="C98" s="10" t="s">
        <v>228</v>
      </c>
      <c r="D98" s="11" t="s">
        <v>116</v>
      </c>
      <c r="E98" s="12">
        <v>0</v>
      </c>
      <c r="F98" s="12">
        <v>0</v>
      </c>
      <c r="G98" s="12">
        <v>0</v>
      </c>
      <c r="H98" s="12">
        <v>2</v>
      </c>
      <c r="I98" s="13">
        <f t="shared" si="7"/>
        <v>2</v>
      </c>
    </row>
    <row r="99" spans="2:9" x14ac:dyDescent="0.2">
      <c r="B99" s="10">
        <v>1080300176</v>
      </c>
      <c r="C99" s="10" t="s">
        <v>97</v>
      </c>
      <c r="D99" s="11" t="s">
        <v>116</v>
      </c>
      <c r="E99" s="12">
        <v>98</v>
      </c>
      <c r="F99" s="12">
        <v>40</v>
      </c>
      <c r="G99" s="12">
        <v>73</v>
      </c>
      <c r="H99" s="12">
        <v>6</v>
      </c>
      <c r="I99" s="13">
        <f t="shared" si="7"/>
        <v>217</v>
      </c>
    </row>
    <row r="100" spans="2:9" x14ac:dyDescent="0.2">
      <c r="B100" s="10">
        <v>1080400008</v>
      </c>
      <c r="C100" s="10" t="s">
        <v>39</v>
      </c>
      <c r="D100" s="11" t="s">
        <v>116</v>
      </c>
      <c r="E100" s="12">
        <v>105</v>
      </c>
      <c r="F100" s="12">
        <v>45</v>
      </c>
      <c r="G100" s="12">
        <v>16</v>
      </c>
      <c r="H100" s="12">
        <v>0</v>
      </c>
      <c r="I100" s="13">
        <f t="shared" si="7"/>
        <v>166</v>
      </c>
    </row>
    <row r="101" spans="2:9" x14ac:dyDescent="0.2">
      <c r="B101" s="10">
        <v>1080300010</v>
      </c>
      <c r="C101" s="10" t="s">
        <v>25</v>
      </c>
      <c r="D101" s="11" t="s">
        <v>116</v>
      </c>
      <c r="E101" s="12">
        <v>57</v>
      </c>
      <c r="F101" s="12">
        <v>0</v>
      </c>
      <c r="G101" s="12">
        <v>0</v>
      </c>
      <c r="H101" s="12">
        <v>0</v>
      </c>
      <c r="I101" s="13">
        <f t="shared" si="7"/>
        <v>57</v>
      </c>
    </row>
    <row r="102" spans="2:9" x14ac:dyDescent="0.2">
      <c r="B102" s="10">
        <v>1080400014</v>
      </c>
      <c r="C102" s="10" t="s">
        <v>40</v>
      </c>
      <c r="D102" s="11" t="s">
        <v>116</v>
      </c>
      <c r="E102" s="12">
        <v>53</v>
      </c>
      <c r="F102" s="12">
        <v>8</v>
      </c>
      <c r="G102" s="12">
        <v>0</v>
      </c>
      <c r="H102" s="12">
        <v>0</v>
      </c>
      <c r="I102" s="13">
        <f t="shared" si="7"/>
        <v>61</v>
      </c>
    </row>
    <row r="103" spans="2:9" x14ac:dyDescent="0.2">
      <c r="B103" s="10">
        <v>1080300240</v>
      </c>
      <c r="C103" s="10" t="s">
        <v>26</v>
      </c>
      <c r="D103" s="11" t="s">
        <v>116</v>
      </c>
      <c r="E103" s="12">
        <v>137</v>
      </c>
      <c r="F103" s="12">
        <v>33</v>
      </c>
      <c r="G103" s="12">
        <v>70</v>
      </c>
      <c r="H103" s="12">
        <v>6</v>
      </c>
      <c r="I103" s="13">
        <f t="shared" si="7"/>
        <v>246</v>
      </c>
    </row>
    <row r="104" spans="2:9" x14ac:dyDescent="0.2">
      <c r="B104" s="10">
        <v>1080400330</v>
      </c>
      <c r="C104" s="10" t="s">
        <v>41</v>
      </c>
      <c r="D104" s="11" t="s">
        <v>116</v>
      </c>
      <c r="E104" s="12">
        <v>151</v>
      </c>
      <c r="F104" s="12">
        <v>29</v>
      </c>
      <c r="G104" s="12">
        <v>58</v>
      </c>
      <c r="H104" s="12">
        <v>10</v>
      </c>
      <c r="I104" s="13">
        <f t="shared" si="7"/>
        <v>248</v>
      </c>
    </row>
    <row r="105" spans="2:9" x14ac:dyDescent="0.2">
      <c r="B105" s="10">
        <v>1080300005</v>
      </c>
      <c r="C105" s="10" t="s">
        <v>27</v>
      </c>
      <c r="D105" s="11" t="s">
        <v>116</v>
      </c>
      <c r="E105" s="12">
        <v>32</v>
      </c>
      <c r="F105" s="12">
        <v>0</v>
      </c>
      <c r="G105" s="12">
        <v>0</v>
      </c>
      <c r="H105" s="12">
        <v>0</v>
      </c>
      <c r="I105" s="13">
        <f t="shared" si="7"/>
        <v>32</v>
      </c>
    </row>
    <row r="106" spans="2:9" x14ac:dyDescent="0.2">
      <c r="B106" s="79" t="s">
        <v>121</v>
      </c>
      <c r="C106" s="79"/>
      <c r="D106" s="79"/>
      <c r="E106" s="14">
        <f>SUM(E76:E105)</f>
        <v>4671</v>
      </c>
      <c r="F106" s="14">
        <f>SUM(F76:F105)</f>
        <v>809</v>
      </c>
      <c r="G106" s="14">
        <f>SUM(G76:G105)</f>
        <v>1603</v>
      </c>
      <c r="H106" s="53">
        <f>SUM(H76:H105)</f>
        <v>124</v>
      </c>
      <c r="I106" s="15">
        <f>SUM(I76:I105)</f>
        <v>7207</v>
      </c>
    </row>
    <row r="107" spans="2:9" s="9" customFormat="1" ht="24" customHeight="1" x14ac:dyDescent="0.2">
      <c r="B107" s="69"/>
      <c r="C107" s="80" t="s">
        <v>3</v>
      </c>
      <c r="D107" s="81"/>
      <c r="E107" s="81"/>
      <c r="F107" s="81"/>
      <c r="G107" s="81"/>
      <c r="H107" s="81"/>
      <c r="I107" s="82"/>
    </row>
    <row r="108" spans="2:9" x14ac:dyDescent="0.2">
      <c r="B108" s="10"/>
      <c r="C108" s="10" t="s">
        <v>229</v>
      </c>
      <c r="D108" s="11" t="s">
        <v>116</v>
      </c>
      <c r="E108" s="12">
        <v>0</v>
      </c>
      <c r="F108" s="12">
        <v>0</v>
      </c>
      <c r="G108" s="12">
        <v>0</v>
      </c>
      <c r="H108" s="12">
        <v>20</v>
      </c>
      <c r="I108" s="13">
        <f>SUM(E108:H108)</f>
        <v>20</v>
      </c>
    </row>
    <row r="109" spans="2:9" x14ac:dyDescent="0.2">
      <c r="B109" s="10">
        <v>1080700018</v>
      </c>
      <c r="C109" s="10" t="s">
        <v>42</v>
      </c>
      <c r="D109" s="11" t="s">
        <v>116</v>
      </c>
      <c r="E109" s="12">
        <v>113</v>
      </c>
      <c r="F109" s="12">
        <v>82</v>
      </c>
      <c r="G109" s="12">
        <v>0</v>
      </c>
      <c r="H109" s="12">
        <v>0</v>
      </c>
      <c r="I109" s="13">
        <f>SUM(E109:H109)</f>
        <v>195</v>
      </c>
    </row>
    <row r="110" spans="2:9" x14ac:dyDescent="0.2">
      <c r="B110" s="10"/>
      <c r="C110" s="10" t="s">
        <v>224</v>
      </c>
      <c r="D110" s="11" t="s">
        <v>116</v>
      </c>
      <c r="E110" s="12">
        <v>0</v>
      </c>
      <c r="F110" s="12">
        <v>0</v>
      </c>
      <c r="G110" s="12">
        <v>0</v>
      </c>
      <c r="H110" s="12">
        <v>3</v>
      </c>
      <c r="I110" s="13">
        <f>SUM(E110:H110)</f>
        <v>3</v>
      </c>
    </row>
    <row r="111" spans="2:9" x14ac:dyDescent="0.2">
      <c r="B111" s="10"/>
      <c r="C111" s="10" t="s">
        <v>223</v>
      </c>
      <c r="D111" s="11" t="s">
        <v>116</v>
      </c>
      <c r="E111" s="12">
        <v>0</v>
      </c>
      <c r="F111" s="12">
        <v>0</v>
      </c>
      <c r="G111" s="12">
        <v>0</v>
      </c>
      <c r="H111" s="12">
        <v>5</v>
      </c>
      <c r="I111" s="13">
        <f t="shared" ref="I111:I120" si="8">SUM(E111:H111)</f>
        <v>5</v>
      </c>
    </row>
    <row r="112" spans="2:9" x14ac:dyDescent="0.2">
      <c r="B112" s="10">
        <v>1080700016</v>
      </c>
      <c r="C112" s="10" t="s">
        <v>43</v>
      </c>
      <c r="D112" s="11" t="s">
        <v>116</v>
      </c>
      <c r="E112" s="12">
        <v>130</v>
      </c>
      <c r="F112" s="12">
        <v>0</v>
      </c>
      <c r="G112" s="12">
        <v>0</v>
      </c>
      <c r="H112" s="12">
        <v>22</v>
      </c>
      <c r="I112" s="13">
        <f t="shared" si="8"/>
        <v>152</v>
      </c>
    </row>
    <row r="113" spans="2:9" x14ac:dyDescent="0.2">
      <c r="B113" s="10"/>
      <c r="C113" s="10" t="s">
        <v>225</v>
      </c>
      <c r="D113" s="11" t="s">
        <v>116</v>
      </c>
      <c r="E113" s="12">
        <v>0</v>
      </c>
      <c r="F113" s="12">
        <v>0</v>
      </c>
      <c r="G113" s="12">
        <v>0</v>
      </c>
      <c r="H113" s="12">
        <v>1</v>
      </c>
      <c r="I113" s="13">
        <f t="shared" si="8"/>
        <v>1</v>
      </c>
    </row>
    <row r="114" spans="2:9" x14ac:dyDescent="0.2">
      <c r="B114" s="10"/>
      <c r="C114" s="10" t="s">
        <v>230</v>
      </c>
      <c r="D114" s="11" t="s">
        <v>116</v>
      </c>
      <c r="E114" s="12">
        <v>0</v>
      </c>
      <c r="F114" s="12">
        <v>0</v>
      </c>
      <c r="G114" s="12">
        <v>0</v>
      </c>
      <c r="H114" s="12">
        <v>17</v>
      </c>
      <c r="I114" s="13">
        <f t="shared" si="8"/>
        <v>17</v>
      </c>
    </row>
    <row r="115" spans="2:9" x14ac:dyDescent="0.2">
      <c r="B115" s="10"/>
      <c r="C115" s="10" t="s">
        <v>231</v>
      </c>
      <c r="D115" s="11" t="s">
        <v>116</v>
      </c>
      <c r="E115" s="12">
        <v>0</v>
      </c>
      <c r="F115" s="12">
        <v>0</v>
      </c>
      <c r="G115" s="12">
        <v>0</v>
      </c>
      <c r="H115" s="12">
        <v>19</v>
      </c>
      <c r="I115" s="13">
        <f t="shared" si="8"/>
        <v>19</v>
      </c>
    </row>
    <row r="116" spans="2:9" x14ac:dyDescent="0.2">
      <c r="B116" s="10"/>
      <c r="C116" s="10" t="s">
        <v>226</v>
      </c>
      <c r="D116" s="11" t="s">
        <v>116</v>
      </c>
      <c r="E116" s="12">
        <v>0</v>
      </c>
      <c r="F116" s="12">
        <v>0</v>
      </c>
      <c r="G116" s="12">
        <v>0</v>
      </c>
      <c r="H116" s="12">
        <v>1</v>
      </c>
      <c r="I116" s="13">
        <f t="shared" si="8"/>
        <v>1</v>
      </c>
    </row>
    <row r="117" spans="2:9" x14ac:dyDescent="0.2">
      <c r="B117" s="10">
        <v>1080700017</v>
      </c>
      <c r="C117" s="10" t="s">
        <v>44</v>
      </c>
      <c r="D117" s="11" t="s">
        <v>116</v>
      </c>
      <c r="E117" s="12">
        <v>96</v>
      </c>
      <c r="F117" s="12">
        <v>48</v>
      </c>
      <c r="G117" s="12">
        <v>0</v>
      </c>
      <c r="H117" s="12">
        <v>19</v>
      </c>
      <c r="I117" s="13">
        <f t="shared" si="8"/>
        <v>163</v>
      </c>
    </row>
    <row r="118" spans="2:9" x14ac:dyDescent="0.2">
      <c r="B118" s="10">
        <v>1080100012</v>
      </c>
      <c r="C118" s="10" t="s">
        <v>45</v>
      </c>
      <c r="D118" s="11" t="s">
        <v>116</v>
      </c>
      <c r="E118" s="12">
        <v>127</v>
      </c>
      <c r="F118" s="12">
        <v>0</v>
      </c>
      <c r="G118" s="12">
        <v>45</v>
      </c>
      <c r="H118" s="12">
        <v>0</v>
      </c>
      <c r="I118" s="13">
        <f t="shared" si="8"/>
        <v>172</v>
      </c>
    </row>
    <row r="119" spans="2:9" x14ac:dyDescent="0.2">
      <c r="B119" s="10"/>
      <c r="C119" s="10" t="s">
        <v>227</v>
      </c>
      <c r="D119" s="11" t="s">
        <v>116</v>
      </c>
      <c r="E119" s="12">
        <v>0</v>
      </c>
      <c r="F119" s="12">
        <v>0</v>
      </c>
      <c r="G119" s="12">
        <v>0</v>
      </c>
      <c r="H119" s="12">
        <v>2</v>
      </c>
      <c r="I119" s="13">
        <f t="shared" si="8"/>
        <v>2</v>
      </c>
    </row>
    <row r="120" spans="2:9" x14ac:dyDescent="0.2">
      <c r="B120" s="10">
        <v>1080300004</v>
      </c>
      <c r="C120" s="10" t="s">
        <v>233</v>
      </c>
      <c r="D120" s="11" t="s">
        <v>116</v>
      </c>
      <c r="E120" s="12">
        <v>0</v>
      </c>
      <c r="F120" s="12">
        <v>0</v>
      </c>
      <c r="G120" s="12">
        <v>0</v>
      </c>
      <c r="H120" s="12">
        <v>35</v>
      </c>
      <c r="I120" s="13">
        <f t="shared" si="8"/>
        <v>35</v>
      </c>
    </row>
    <row r="121" spans="2:9" x14ac:dyDescent="0.2">
      <c r="B121" s="10">
        <v>1080300004</v>
      </c>
      <c r="C121" s="10" t="s">
        <v>232</v>
      </c>
      <c r="D121" s="11" t="s">
        <v>116</v>
      </c>
      <c r="E121" s="12">
        <v>135</v>
      </c>
      <c r="F121" s="12">
        <v>4</v>
      </c>
      <c r="G121" s="12">
        <v>30</v>
      </c>
      <c r="H121" s="12">
        <v>36</v>
      </c>
      <c r="I121" s="13">
        <f t="shared" ref="I121" si="9">SUM(E121:H121)</f>
        <v>205</v>
      </c>
    </row>
    <row r="122" spans="2:9" x14ac:dyDescent="0.2">
      <c r="B122" s="79" t="s">
        <v>122</v>
      </c>
      <c r="C122" s="79"/>
      <c r="D122" s="79"/>
      <c r="E122" s="14">
        <f>SUM(E108:E121)</f>
        <v>601</v>
      </c>
      <c r="F122" s="53">
        <f t="shared" ref="F122:G122" si="10">SUM(F108:F121)</f>
        <v>134</v>
      </c>
      <c r="G122" s="53">
        <f t="shared" si="10"/>
        <v>75</v>
      </c>
      <c r="H122" s="53">
        <f>SUM(H108:H121)</f>
        <v>180</v>
      </c>
      <c r="I122" s="15">
        <f>SUM(I108:I121)</f>
        <v>990</v>
      </c>
    </row>
    <row r="123" spans="2:9" s="9" customFormat="1" ht="24" customHeight="1" x14ac:dyDescent="0.2">
      <c r="B123" s="69"/>
      <c r="C123" s="80" t="s">
        <v>5</v>
      </c>
      <c r="D123" s="81"/>
      <c r="E123" s="81"/>
      <c r="F123" s="81"/>
      <c r="G123" s="81"/>
      <c r="H123" s="81"/>
      <c r="I123" s="82"/>
    </row>
    <row r="124" spans="2:9" x14ac:dyDescent="0.2">
      <c r="B124" s="10">
        <v>1080600410</v>
      </c>
      <c r="C124" s="10" t="s">
        <v>46</v>
      </c>
      <c r="D124" s="11" t="s">
        <v>116</v>
      </c>
      <c r="E124" s="12">
        <v>878</v>
      </c>
      <c r="F124" s="12">
        <v>0</v>
      </c>
      <c r="G124" s="12">
        <v>10</v>
      </c>
      <c r="H124" s="12">
        <v>152</v>
      </c>
      <c r="I124" s="13">
        <f>SUM(E124:H124)</f>
        <v>1040</v>
      </c>
    </row>
    <row r="125" spans="2:9" x14ac:dyDescent="0.2">
      <c r="B125" s="10">
        <v>1080600018</v>
      </c>
      <c r="C125" s="10" t="s">
        <v>47</v>
      </c>
      <c r="D125" s="11" t="s">
        <v>116</v>
      </c>
      <c r="E125" s="12">
        <v>177</v>
      </c>
      <c r="F125" s="12">
        <v>0</v>
      </c>
      <c r="G125" s="12">
        <v>0</v>
      </c>
      <c r="H125" s="12">
        <v>0</v>
      </c>
      <c r="I125" s="13">
        <f t="shared" ref="I125:I128" si="11">SUM(E125:H125)</f>
        <v>177</v>
      </c>
    </row>
    <row r="126" spans="2:9" x14ac:dyDescent="0.2">
      <c r="B126" s="10">
        <v>1080600008</v>
      </c>
      <c r="C126" s="10" t="s">
        <v>48</v>
      </c>
      <c r="D126" s="11" t="s">
        <v>116</v>
      </c>
      <c r="E126" s="12">
        <v>189</v>
      </c>
      <c r="F126" s="12">
        <v>0</v>
      </c>
      <c r="G126" s="12">
        <v>0</v>
      </c>
      <c r="H126" s="12">
        <v>0</v>
      </c>
      <c r="I126" s="13">
        <f t="shared" si="11"/>
        <v>189</v>
      </c>
    </row>
    <row r="127" spans="2:9" x14ac:dyDescent="0.2">
      <c r="B127" s="10">
        <v>1080600006</v>
      </c>
      <c r="C127" s="10" t="s">
        <v>49</v>
      </c>
      <c r="D127" s="11" t="s">
        <v>116</v>
      </c>
      <c r="E127" s="12">
        <v>242</v>
      </c>
      <c r="F127" s="12">
        <v>0</v>
      </c>
      <c r="G127" s="12">
        <v>175</v>
      </c>
      <c r="H127" s="12">
        <v>0</v>
      </c>
      <c r="I127" s="13">
        <f t="shared" si="11"/>
        <v>417</v>
      </c>
    </row>
    <row r="128" spans="2:9" x14ac:dyDescent="0.2">
      <c r="B128" s="10">
        <v>1080600025</v>
      </c>
      <c r="C128" s="10" t="s">
        <v>50</v>
      </c>
      <c r="D128" s="11" t="s">
        <v>116</v>
      </c>
      <c r="E128" s="12">
        <v>30</v>
      </c>
      <c r="F128" s="12">
        <v>1</v>
      </c>
      <c r="G128" s="12">
        <v>0</v>
      </c>
      <c r="H128" s="12">
        <v>0</v>
      </c>
      <c r="I128" s="13">
        <f t="shared" si="11"/>
        <v>31</v>
      </c>
    </row>
    <row r="129" spans="2:9" x14ac:dyDescent="0.2">
      <c r="B129" s="79" t="s">
        <v>123</v>
      </c>
      <c r="C129" s="79"/>
      <c r="D129" s="79"/>
      <c r="E129" s="14">
        <f t="shared" ref="E129:G129" si="12">SUM(E124:E128)</f>
        <v>1516</v>
      </c>
      <c r="F129" s="14">
        <f t="shared" si="12"/>
        <v>1</v>
      </c>
      <c r="G129" s="14">
        <f t="shared" si="12"/>
        <v>185</v>
      </c>
      <c r="H129" s="53">
        <f>SUM(H124:H128)</f>
        <v>152</v>
      </c>
      <c r="I129" s="15">
        <f>SUM(I124:I128)</f>
        <v>1854</v>
      </c>
    </row>
    <row r="131" spans="2:9" ht="24" customHeight="1" x14ac:dyDescent="0.2">
      <c r="D131" s="78" t="s">
        <v>106</v>
      </c>
      <c r="E131" s="78"/>
      <c r="F131" s="78"/>
      <c r="G131" s="78"/>
      <c r="H131" s="78"/>
      <c r="I131" s="78"/>
    </row>
    <row r="132" spans="2:9" ht="25.5" x14ac:dyDescent="0.2">
      <c r="D132" s="7" t="s">
        <v>100</v>
      </c>
      <c r="E132" s="7" t="s">
        <v>101</v>
      </c>
      <c r="F132" s="7" t="s">
        <v>103</v>
      </c>
      <c r="G132" s="7" t="s">
        <v>104</v>
      </c>
      <c r="H132" s="7" t="s">
        <v>217</v>
      </c>
      <c r="I132" s="8" t="s">
        <v>102</v>
      </c>
    </row>
    <row r="133" spans="2:9" x14ac:dyDescent="0.2">
      <c r="C133" s="16" t="s">
        <v>107</v>
      </c>
      <c r="D133" s="11" t="s">
        <v>116</v>
      </c>
      <c r="E133" s="12">
        <f>E18</f>
        <v>214</v>
      </c>
      <c r="F133" s="12">
        <f>F18</f>
        <v>230</v>
      </c>
      <c r="G133" s="12">
        <f>G18</f>
        <v>178</v>
      </c>
      <c r="H133" s="12">
        <f>H18</f>
        <v>6</v>
      </c>
      <c r="I133" s="15">
        <f>I18</f>
        <v>628</v>
      </c>
    </row>
    <row r="134" spans="2:9" x14ac:dyDescent="0.2">
      <c r="C134" s="16" t="s">
        <v>108</v>
      </c>
      <c r="D134" s="11" t="s">
        <v>116</v>
      </c>
      <c r="E134" s="12">
        <f>E25</f>
        <v>473</v>
      </c>
      <c r="F134" s="12">
        <f>F25</f>
        <v>162</v>
      </c>
      <c r="G134" s="12">
        <f>G25</f>
        <v>43</v>
      </c>
      <c r="H134" s="12">
        <f>H25</f>
        <v>0</v>
      </c>
      <c r="I134" s="15">
        <f>I25</f>
        <v>678</v>
      </c>
    </row>
    <row r="135" spans="2:9" x14ac:dyDescent="0.2">
      <c r="C135" s="16" t="s">
        <v>109</v>
      </c>
      <c r="D135" s="11" t="s">
        <v>116</v>
      </c>
      <c r="E135" s="12">
        <f>E35</f>
        <v>839</v>
      </c>
      <c r="F135" s="12">
        <f>F35</f>
        <v>138</v>
      </c>
      <c r="G135" s="12">
        <f>G35</f>
        <v>200</v>
      </c>
      <c r="H135" s="12">
        <f>H35</f>
        <v>2</v>
      </c>
      <c r="I135" s="15">
        <f>I35</f>
        <v>1179</v>
      </c>
    </row>
    <row r="136" spans="2:9" x14ac:dyDescent="0.2">
      <c r="C136" s="16" t="s">
        <v>110</v>
      </c>
      <c r="D136" s="11" t="s">
        <v>0</v>
      </c>
      <c r="E136" s="12">
        <f>E68</f>
        <v>16790</v>
      </c>
      <c r="F136" s="12">
        <f>F68</f>
        <v>7500</v>
      </c>
      <c r="G136" s="12">
        <f>G68</f>
        <v>9440</v>
      </c>
      <c r="H136" s="12">
        <f>H68</f>
        <v>128</v>
      </c>
      <c r="I136" s="15">
        <f>I68</f>
        <v>33858</v>
      </c>
    </row>
    <row r="137" spans="2:9" x14ac:dyDescent="0.2">
      <c r="C137" s="16" t="s">
        <v>111</v>
      </c>
      <c r="D137" s="11" t="s">
        <v>116</v>
      </c>
      <c r="E137" s="12">
        <f>E74</f>
        <v>129</v>
      </c>
      <c r="F137" s="12">
        <f>F74</f>
        <v>49</v>
      </c>
      <c r="G137" s="12">
        <f>G74</f>
        <v>35</v>
      </c>
      <c r="H137" s="12">
        <f>H74</f>
        <v>0</v>
      </c>
      <c r="I137" s="15">
        <f>I74</f>
        <v>213</v>
      </c>
    </row>
    <row r="138" spans="2:9" x14ac:dyDescent="0.2">
      <c r="C138" s="16" t="s">
        <v>112</v>
      </c>
      <c r="D138" s="11" t="s">
        <v>116</v>
      </c>
      <c r="E138" s="12">
        <f>E106</f>
        <v>4671</v>
      </c>
      <c r="F138" s="12">
        <f>F106</f>
        <v>809</v>
      </c>
      <c r="G138" s="12">
        <f>G106</f>
        <v>1603</v>
      </c>
      <c r="H138" s="12">
        <f>H106</f>
        <v>124</v>
      </c>
      <c r="I138" s="15">
        <f>I106</f>
        <v>7207</v>
      </c>
    </row>
    <row r="139" spans="2:9" x14ac:dyDescent="0.2">
      <c r="C139" s="16" t="s">
        <v>113</v>
      </c>
      <c r="D139" s="11" t="s">
        <v>116</v>
      </c>
      <c r="E139" s="12">
        <f>E122</f>
        <v>601</v>
      </c>
      <c r="F139" s="12">
        <f t="shared" ref="F139:I139" si="13">F122</f>
        <v>134</v>
      </c>
      <c r="G139" s="12">
        <f t="shared" si="13"/>
        <v>75</v>
      </c>
      <c r="H139" s="12">
        <f>H122</f>
        <v>180</v>
      </c>
      <c r="I139" s="15">
        <f t="shared" si="13"/>
        <v>990</v>
      </c>
    </row>
    <row r="140" spans="2:9" x14ac:dyDescent="0.2">
      <c r="C140" s="16" t="s">
        <v>114</v>
      </c>
      <c r="D140" s="11" t="s">
        <v>116</v>
      </c>
      <c r="E140" s="12">
        <f>E129</f>
        <v>1516</v>
      </c>
      <c r="F140" s="12">
        <f t="shared" ref="F140:I140" si="14">F129</f>
        <v>1</v>
      </c>
      <c r="G140" s="12">
        <f t="shared" si="14"/>
        <v>185</v>
      </c>
      <c r="H140" s="12">
        <f>H129</f>
        <v>152</v>
      </c>
      <c r="I140" s="15">
        <f t="shared" si="14"/>
        <v>1854</v>
      </c>
    </row>
  </sheetData>
  <sortState xmlns:xlrd2="http://schemas.microsoft.com/office/spreadsheetml/2017/richdata2" ref="B9:I128">
    <sortCondition ref="C10:C128"/>
  </sortState>
  <mergeCells count="20">
    <mergeCell ref="B35:D35"/>
    <mergeCell ref="C26:I26"/>
    <mergeCell ref="C36:I36"/>
    <mergeCell ref="C5:I5"/>
    <mergeCell ref="C2:I2"/>
    <mergeCell ref="B18:D18"/>
    <mergeCell ref="B25:D25"/>
    <mergeCell ref="E7:I7"/>
    <mergeCell ref="C9:I9"/>
    <mergeCell ref="C19:I19"/>
    <mergeCell ref="D131:I131"/>
    <mergeCell ref="B129:D129"/>
    <mergeCell ref="B122:D122"/>
    <mergeCell ref="B106:D106"/>
    <mergeCell ref="B68:D68"/>
    <mergeCell ref="B74:D74"/>
    <mergeCell ref="C69:I69"/>
    <mergeCell ref="C75:I75"/>
    <mergeCell ref="C107:I107"/>
    <mergeCell ref="C123:I1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4686-3D80-4EF6-95E2-D243794AD64C}">
  <dimension ref="B2:E33"/>
  <sheetViews>
    <sheetView workbookViewId="0">
      <selection activeCell="B5" sqref="B5:D5"/>
    </sheetView>
  </sheetViews>
  <sheetFormatPr defaultColWidth="10" defaultRowHeight="12.75" x14ac:dyDescent="0.2"/>
  <cols>
    <col min="1" max="1" width="2.7109375" style="4" customWidth="1"/>
    <col min="2" max="2" width="25.7109375" style="4" customWidth="1"/>
    <col min="3" max="3" width="15.7109375" style="17" customWidth="1"/>
    <col min="4" max="4" width="21.7109375" style="17" bestFit="1" customWidth="1"/>
    <col min="5" max="16384" width="10" style="4"/>
  </cols>
  <sheetData>
    <row r="2" spans="2:5" ht="21" x14ac:dyDescent="0.2">
      <c r="B2" s="89" t="s">
        <v>237</v>
      </c>
      <c r="C2" s="90"/>
      <c r="D2" s="91"/>
    </row>
    <row r="3" spans="2:5" ht="12.75" customHeight="1" x14ac:dyDescent="0.2"/>
    <row r="4" spans="2:5" ht="12.75" customHeight="1" x14ac:dyDescent="0.2"/>
    <row r="5" spans="2:5" ht="45" customHeight="1" x14ac:dyDescent="0.2">
      <c r="B5" s="92" t="s">
        <v>184</v>
      </c>
      <c r="C5" s="92"/>
      <c r="D5" s="92"/>
    </row>
    <row r="6" spans="2:5" ht="12.75" customHeight="1" x14ac:dyDescent="0.2"/>
    <row r="7" spans="2:5" ht="25.5" x14ac:dyDescent="0.2">
      <c r="B7" s="43"/>
      <c r="C7" s="44" t="s">
        <v>174</v>
      </c>
      <c r="D7" s="44" t="s">
        <v>176</v>
      </c>
      <c r="E7" s="42"/>
    </row>
    <row r="8" spans="2:5" x14ac:dyDescent="0.2">
      <c r="B8" s="85" t="s">
        <v>170</v>
      </c>
      <c r="C8" s="85"/>
      <c r="D8" s="85"/>
    </row>
    <row r="9" spans="2:5" x14ac:dyDescent="0.2">
      <c r="B9" s="37" t="s">
        <v>172</v>
      </c>
      <c r="C9" s="38">
        <v>2</v>
      </c>
      <c r="D9" s="12">
        <v>1249</v>
      </c>
    </row>
    <row r="10" spans="2:5" x14ac:dyDescent="0.2">
      <c r="B10" s="37" t="s">
        <v>173</v>
      </c>
      <c r="C10" s="38">
        <v>25</v>
      </c>
      <c r="D10" s="38">
        <v>293</v>
      </c>
    </row>
    <row r="11" spans="2:5" x14ac:dyDescent="0.2">
      <c r="B11" s="86" t="s">
        <v>169</v>
      </c>
      <c r="C11" s="87"/>
      <c r="D11" s="88"/>
    </row>
    <row r="12" spans="2:5" x14ac:dyDescent="0.2">
      <c r="B12" s="37" t="s">
        <v>172</v>
      </c>
      <c r="C12" s="38">
        <v>2</v>
      </c>
      <c r="D12" s="12">
        <v>192</v>
      </c>
    </row>
    <row r="13" spans="2:5" x14ac:dyDescent="0.2">
      <c r="B13" s="37" t="s">
        <v>173</v>
      </c>
      <c r="C13" s="38">
        <v>0</v>
      </c>
      <c r="D13" s="38">
        <v>0</v>
      </c>
    </row>
    <row r="14" spans="2:5" x14ac:dyDescent="0.2">
      <c r="B14" s="86" t="s">
        <v>171</v>
      </c>
      <c r="C14" s="87"/>
      <c r="D14" s="88"/>
    </row>
    <row r="15" spans="2:5" x14ac:dyDescent="0.2">
      <c r="B15" s="37" t="s">
        <v>172</v>
      </c>
      <c r="C15" s="12">
        <v>4</v>
      </c>
      <c r="D15" s="12">
        <v>571</v>
      </c>
    </row>
    <row r="16" spans="2:5" x14ac:dyDescent="0.2">
      <c r="B16" s="37" t="s">
        <v>173</v>
      </c>
      <c r="C16" s="12">
        <v>2</v>
      </c>
      <c r="D16" s="12">
        <v>191</v>
      </c>
    </row>
    <row r="17" spans="2:4" x14ac:dyDescent="0.2">
      <c r="C17" s="4"/>
      <c r="D17" s="4"/>
    </row>
    <row r="18" spans="2:4" x14ac:dyDescent="0.2">
      <c r="B18" s="45" t="s">
        <v>177</v>
      </c>
      <c r="C18" s="50">
        <f>SUM(C9:C10)</f>
        <v>27</v>
      </c>
      <c r="D18" s="50">
        <f>SUM(D9:D10)</f>
        <v>1542</v>
      </c>
    </row>
    <row r="19" spans="2:4" x14ac:dyDescent="0.2">
      <c r="B19" s="45" t="s">
        <v>178</v>
      </c>
      <c r="C19" s="50">
        <f>SUM(C12:C13)</f>
        <v>2</v>
      </c>
      <c r="D19" s="50">
        <f>SUM(D12:D13)</f>
        <v>192</v>
      </c>
    </row>
    <row r="20" spans="2:4" x14ac:dyDescent="0.2">
      <c r="B20" s="45" t="s">
        <v>179</v>
      </c>
      <c r="C20" s="50">
        <f>SUM(C15:C16)</f>
        <v>6</v>
      </c>
      <c r="D20" s="50">
        <f>SUM(D15:D16)</f>
        <v>762</v>
      </c>
    </row>
    <row r="21" spans="2:4" x14ac:dyDescent="0.2">
      <c r="B21" s="46"/>
      <c r="C21" s="47"/>
      <c r="D21" s="47"/>
    </row>
    <row r="22" spans="2:4" ht="25.5" customHeight="1" x14ac:dyDescent="0.2">
      <c r="B22" s="49" t="s">
        <v>175</v>
      </c>
      <c r="C22" s="48">
        <f>C18+C19+C20</f>
        <v>35</v>
      </c>
      <c r="D22" s="48">
        <f>D18+D19+D20</f>
        <v>2496</v>
      </c>
    </row>
    <row r="24" spans="2:4" x14ac:dyDescent="0.2">
      <c r="C24" s="4"/>
      <c r="D24" s="4"/>
    </row>
    <row r="25" spans="2:4" x14ac:dyDescent="0.2">
      <c r="C25" s="4"/>
      <c r="D25" s="4"/>
    </row>
    <row r="26" spans="2:4" x14ac:dyDescent="0.2">
      <c r="C26" s="4"/>
      <c r="D26" s="4"/>
    </row>
    <row r="27" spans="2:4" x14ac:dyDescent="0.2">
      <c r="C27" s="4"/>
      <c r="D27" s="4"/>
    </row>
    <row r="28" spans="2:4" x14ac:dyDescent="0.2">
      <c r="C28" s="4"/>
      <c r="D28" s="4"/>
    </row>
    <row r="29" spans="2:4" x14ac:dyDescent="0.2">
      <c r="C29" s="4"/>
      <c r="D29" s="4"/>
    </row>
    <row r="30" spans="2:4" x14ac:dyDescent="0.2">
      <c r="C30" s="4"/>
      <c r="D30" s="4"/>
    </row>
    <row r="31" spans="2:4" x14ac:dyDescent="0.2">
      <c r="C31" s="4"/>
      <c r="D31" s="4"/>
    </row>
    <row r="32" spans="2:4" x14ac:dyDescent="0.2">
      <c r="C32" s="4"/>
      <c r="D32" s="4"/>
    </row>
    <row r="33" s="4" customFormat="1" x14ac:dyDescent="0.2"/>
  </sheetData>
  <mergeCells count="5">
    <mergeCell ref="B8:D8"/>
    <mergeCell ref="B11:D11"/>
    <mergeCell ref="B14:D14"/>
    <mergeCell ref="B2:D2"/>
    <mergeCell ref="B5: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9F4C-AEDE-447A-B471-4541C0C3C2C8}">
  <dimension ref="B2:C32"/>
  <sheetViews>
    <sheetView workbookViewId="0">
      <selection activeCell="B5" sqref="B5:C5"/>
    </sheetView>
  </sheetViews>
  <sheetFormatPr defaultColWidth="11.85546875" defaultRowHeight="12.75" x14ac:dyDescent="0.2"/>
  <cols>
    <col min="1" max="1" width="2.7109375" style="4" customWidth="1"/>
    <col min="2" max="2" width="48.5703125" style="4" bestFit="1" customWidth="1"/>
    <col min="3" max="3" width="10.42578125" style="4" bestFit="1" customWidth="1"/>
    <col min="4" max="16384" width="11.85546875" style="4"/>
  </cols>
  <sheetData>
    <row r="2" spans="2:3" ht="21" x14ac:dyDescent="0.2">
      <c r="B2" s="89" t="s">
        <v>241</v>
      </c>
      <c r="C2" s="91"/>
    </row>
    <row r="3" spans="2:3" ht="12.75" customHeight="1" x14ac:dyDescent="0.2">
      <c r="B3" s="51"/>
    </row>
    <row r="4" spans="2:3" ht="12.75" customHeight="1" x14ac:dyDescent="0.2">
      <c r="B4" s="51"/>
    </row>
    <row r="5" spans="2:3" ht="45" customHeight="1" x14ac:dyDescent="0.2">
      <c r="B5" s="93" t="s">
        <v>182</v>
      </c>
      <c r="C5" s="93"/>
    </row>
    <row r="6" spans="2:3" ht="12.75" customHeight="1" x14ac:dyDescent="0.2">
      <c r="B6" s="51"/>
    </row>
    <row r="7" spans="2:3" ht="25.5" customHeight="1" x14ac:dyDescent="0.2">
      <c r="B7" s="40" t="s">
        <v>99</v>
      </c>
      <c r="C7" s="40" t="s">
        <v>102</v>
      </c>
    </row>
    <row r="8" spans="2:3" x14ac:dyDescent="0.2">
      <c r="B8" s="39" t="s">
        <v>146</v>
      </c>
      <c r="C8" s="27">
        <v>6</v>
      </c>
    </row>
    <row r="9" spans="2:3" x14ac:dyDescent="0.2">
      <c r="B9" s="39" t="s">
        <v>147</v>
      </c>
      <c r="C9" s="27">
        <v>5</v>
      </c>
    </row>
    <row r="10" spans="2:3" x14ac:dyDescent="0.2">
      <c r="B10" s="39" t="s">
        <v>148</v>
      </c>
      <c r="C10" s="27">
        <v>4</v>
      </c>
    </row>
    <row r="11" spans="2:3" x14ac:dyDescent="0.2">
      <c r="B11" s="39" t="s">
        <v>149</v>
      </c>
      <c r="C11" s="27">
        <v>6</v>
      </c>
    </row>
    <row r="12" spans="2:3" x14ac:dyDescent="0.2">
      <c r="B12" s="39" t="s">
        <v>150</v>
      </c>
      <c r="C12" s="27">
        <v>2</v>
      </c>
    </row>
    <row r="13" spans="2:3" x14ac:dyDescent="0.2">
      <c r="B13" s="39" t="s">
        <v>151</v>
      </c>
      <c r="C13" s="27">
        <v>14</v>
      </c>
    </row>
    <row r="14" spans="2:3" x14ac:dyDescent="0.2">
      <c r="B14" s="39" t="s">
        <v>152</v>
      </c>
      <c r="C14" s="27">
        <v>10</v>
      </c>
    </row>
    <row r="15" spans="2:3" x14ac:dyDescent="0.2">
      <c r="B15" s="39" t="s">
        <v>153</v>
      </c>
      <c r="C15" s="27">
        <v>3</v>
      </c>
    </row>
    <row r="16" spans="2:3" x14ac:dyDescent="0.2">
      <c r="B16" s="39" t="s">
        <v>154</v>
      </c>
      <c r="C16" s="27">
        <v>4</v>
      </c>
    </row>
    <row r="17" spans="2:3" x14ac:dyDescent="0.2">
      <c r="B17" s="39" t="s">
        <v>155</v>
      </c>
      <c r="C17" s="27">
        <v>19</v>
      </c>
    </row>
    <row r="18" spans="2:3" x14ac:dyDescent="0.2">
      <c r="B18" s="39" t="s">
        <v>156</v>
      </c>
      <c r="C18" s="27">
        <v>3</v>
      </c>
    </row>
    <row r="19" spans="2:3" x14ac:dyDescent="0.2">
      <c r="B19" s="39" t="s">
        <v>157</v>
      </c>
      <c r="C19" s="27">
        <v>1</v>
      </c>
    </row>
    <row r="20" spans="2:3" x14ac:dyDescent="0.2">
      <c r="B20" s="10" t="s">
        <v>187</v>
      </c>
      <c r="C20" s="12">
        <v>3</v>
      </c>
    </row>
    <row r="21" spans="2:3" x14ac:dyDescent="0.2">
      <c r="B21" s="39" t="s">
        <v>158</v>
      </c>
      <c r="C21" s="27">
        <v>8</v>
      </c>
    </row>
    <row r="22" spans="2:3" x14ac:dyDescent="0.2">
      <c r="B22" s="39" t="s">
        <v>159</v>
      </c>
      <c r="C22" s="27">
        <v>21</v>
      </c>
    </row>
    <row r="23" spans="2:3" x14ac:dyDescent="0.2">
      <c r="B23" s="39" t="s">
        <v>160</v>
      </c>
      <c r="C23" s="27">
        <v>32</v>
      </c>
    </row>
    <row r="24" spans="2:3" x14ac:dyDescent="0.2">
      <c r="B24" s="39" t="s">
        <v>188</v>
      </c>
      <c r="C24" s="27">
        <v>6</v>
      </c>
    </row>
    <row r="25" spans="2:3" x14ac:dyDescent="0.2">
      <c r="B25" s="39" t="s">
        <v>190</v>
      </c>
      <c r="C25" s="27">
        <v>23</v>
      </c>
    </row>
    <row r="26" spans="2:3" x14ac:dyDescent="0.2">
      <c r="B26" s="39" t="s">
        <v>189</v>
      </c>
      <c r="C26" s="27">
        <v>6</v>
      </c>
    </row>
    <row r="27" spans="2:3" x14ac:dyDescent="0.2">
      <c r="B27" s="39" t="s">
        <v>215</v>
      </c>
      <c r="C27" s="27">
        <v>15</v>
      </c>
    </row>
    <row r="28" spans="2:3" x14ac:dyDescent="0.2">
      <c r="B28" s="39" t="s">
        <v>161</v>
      </c>
      <c r="C28" s="27">
        <v>30</v>
      </c>
    </row>
    <row r="29" spans="2:3" x14ac:dyDescent="0.2">
      <c r="B29" s="39" t="s">
        <v>162</v>
      </c>
      <c r="C29" s="27">
        <v>26</v>
      </c>
    </row>
    <row r="30" spans="2:3" x14ac:dyDescent="0.2">
      <c r="B30" s="39" t="s">
        <v>163</v>
      </c>
      <c r="C30" s="27">
        <v>25</v>
      </c>
    </row>
    <row r="31" spans="2:3" x14ac:dyDescent="0.2">
      <c r="B31" s="39" t="s">
        <v>216</v>
      </c>
      <c r="C31" s="27">
        <v>3</v>
      </c>
    </row>
    <row r="32" spans="2:3" x14ac:dyDescent="0.2">
      <c r="B32" s="10" t="s">
        <v>186</v>
      </c>
      <c r="C32" s="12">
        <v>2</v>
      </c>
    </row>
  </sheetData>
  <mergeCells count="2">
    <mergeCell ref="B2:C2"/>
    <mergeCell ref="B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A753-0DCC-476A-9DF2-AE67461EABE4}">
  <dimension ref="B2:Q138"/>
  <sheetViews>
    <sheetView workbookViewId="0">
      <pane ySplit="7" topLeftCell="A8" activePane="bottomLeft" state="frozen"/>
      <selection pane="bottomLeft" activeCell="C5" sqref="C5:Q5"/>
    </sheetView>
  </sheetViews>
  <sheetFormatPr defaultRowHeight="12.75" x14ac:dyDescent="0.2"/>
  <cols>
    <col min="1" max="1" width="2.7109375" style="4" customWidth="1"/>
    <col min="2" max="2" width="11" style="4" hidden="1" customWidth="1"/>
    <col min="3" max="3" width="46.7109375" style="4" bestFit="1" customWidth="1"/>
    <col min="4" max="5" width="7.85546875" style="18" hidden="1" customWidth="1"/>
    <col min="6" max="6" width="8.42578125" style="18" hidden="1" customWidth="1"/>
    <col min="7" max="7" width="9.5703125" style="18" bestFit="1" customWidth="1"/>
    <col min="8" max="8" width="6.140625" style="17" bestFit="1" customWidth="1"/>
    <col min="9" max="9" width="12" style="26" bestFit="1" customWidth="1"/>
    <col min="10" max="13" width="12" style="26" customWidth="1"/>
    <col min="14" max="14" width="15.5703125" style="4" bestFit="1" customWidth="1"/>
    <col min="15" max="15" width="40.7109375" style="5" customWidth="1"/>
    <col min="16" max="16" width="13.7109375" style="5" bestFit="1" customWidth="1"/>
    <col min="17" max="17" width="13.7109375" style="5" customWidth="1"/>
    <col min="18" max="16384" width="9.140625" style="4"/>
  </cols>
  <sheetData>
    <row r="2" spans="2:17" ht="21" x14ac:dyDescent="0.35">
      <c r="B2" s="99" t="s">
        <v>243</v>
      </c>
      <c r="C2" s="99"/>
      <c r="D2" s="99"/>
      <c r="E2" s="99"/>
      <c r="F2" s="99"/>
      <c r="G2" s="99"/>
      <c r="H2" s="99"/>
      <c r="I2" s="99"/>
      <c r="J2" s="99"/>
      <c r="K2" s="99"/>
      <c r="L2" s="99"/>
      <c r="M2" s="99"/>
      <c r="N2" s="99"/>
      <c r="O2" s="99"/>
      <c r="P2" s="99"/>
      <c r="Q2" s="99"/>
    </row>
    <row r="5" spans="2:17" ht="15" x14ac:dyDescent="0.25">
      <c r="C5" s="100" t="s">
        <v>185</v>
      </c>
      <c r="D5" s="100"/>
      <c r="E5" s="100"/>
      <c r="F5" s="100"/>
      <c r="G5" s="100"/>
      <c r="H5" s="100"/>
      <c r="I5" s="100"/>
      <c r="J5" s="100"/>
      <c r="K5" s="100"/>
      <c r="L5" s="100"/>
      <c r="M5" s="100"/>
      <c r="N5" s="100"/>
      <c r="O5" s="100"/>
      <c r="P5" s="100"/>
      <c r="Q5" s="100"/>
    </row>
    <row r="7" spans="2:17" s="5" customFormat="1" ht="38.25" x14ac:dyDescent="0.2">
      <c r="B7" s="7" t="s">
        <v>98</v>
      </c>
      <c r="C7" s="7" t="s">
        <v>99</v>
      </c>
      <c r="D7" s="7" t="s">
        <v>101</v>
      </c>
      <c r="E7" s="7" t="s">
        <v>103</v>
      </c>
      <c r="F7" s="7" t="s">
        <v>104</v>
      </c>
      <c r="G7" s="7" t="s">
        <v>167</v>
      </c>
      <c r="H7" s="29" t="s">
        <v>100</v>
      </c>
      <c r="I7" s="36" t="s">
        <v>194</v>
      </c>
      <c r="J7" s="36" t="s">
        <v>192</v>
      </c>
      <c r="K7" s="36" t="s">
        <v>193</v>
      </c>
      <c r="L7" s="36" t="s">
        <v>195</v>
      </c>
      <c r="M7" s="36" t="s">
        <v>191</v>
      </c>
      <c r="N7" s="7" t="s">
        <v>168</v>
      </c>
      <c r="O7" s="7" t="s">
        <v>164</v>
      </c>
      <c r="P7" s="7" t="s">
        <v>165</v>
      </c>
      <c r="Q7" s="7" t="s">
        <v>166</v>
      </c>
    </row>
    <row r="8" spans="2:17" s="9" customFormat="1" x14ac:dyDescent="0.2">
      <c r="B8" s="80" t="s">
        <v>4</v>
      </c>
      <c r="C8" s="81"/>
      <c r="D8" s="81"/>
      <c r="E8" s="81"/>
      <c r="F8" s="81"/>
      <c r="G8" s="81"/>
      <c r="H8" s="81"/>
      <c r="I8" s="81"/>
      <c r="J8" s="81"/>
      <c r="K8" s="81"/>
      <c r="L8" s="81"/>
      <c r="M8" s="81"/>
      <c r="N8" s="81"/>
      <c r="O8" s="81"/>
      <c r="P8" s="81"/>
      <c r="Q8" s="82"/>
    </row>
    <row r="9" spans="2:17" x14ac:dyDescent="0.2">
      <c r="B9" s="10">
        <v>1080400010</v>
      </c>
      <c r="C9" s="10" t="s">
        <v>80</v>
      </c>
      <c r="D9" s="12"/>
      <c r="E9" s="12"/>
      <c r="F9" s="12"/>
      <c r="G9" s="27">
        <v>152</v>
      </c>
      <c r="H9" s="28" t="s">
        <v>116</v>
      </c>
      <c r="I9" s="34"/>
      <c r="J9" s="34"/>
      <c r="K9" s="55">
        <f>I9+J9</f>
        <v>0</v>
      </c>
      <c r="L9" s="34"/>
      <c r="M9" s="55">
        <f>K9+L9</f>
        <v>0</v>
      </c>
      <c r="N9" s="25">
        <f>G9*M9</f>
        <v>0</v>
      </c>
      <c r="O9" s="64"/>
      <c r="P9" s="65"/>
      <c r="Q9" s="65"/>
    </row>
    <row r="10" spans="2:17" x14ac:dyDescent="0.2">
      <c r="B10" s="10">
        <v>1080400007</v>
      </c>
      <c r="C10" s="10" t="s">
        <v>81</v>
      </c>
      <c r="D10" s="12"/>
      <c r="E10" s="12"/>
      <c r="F10" s="12"/>
      <c r="G10" s="27">
        <v>19</v>
      </c>
      <c r="H10" s="28" t="s">
        <v>116</v>
      </c>
      <c r="I10" s="34"/>
      <c r="J10" s="34"/>
      <c r="K10" s="55">
        <f t="shared" ref="K10:K16" si="0">I10+J10</f>
        <v>0</v>
      </c>
      <c r="L10" s="34"/>
      <c r="M10" s="55">
        <f t="shared" ref="M10:M16" si="1">K10+L10</f>
        <v>0</v>
      </c>
      <c r="N10" s="25">
        <f t="shared" ref="N10:N16" si="2">G10*M10</f>
        <v>0</v>
      </c>
      <c r="O10" s="64"/>
      <c r="P10" s="65"/>
      <c r="Q10" s="65"/>
    </row>
    <row r="11" spans="2:17" x14ac:dyDescent="0.2">
      <c r="B11" s="10"/>
      <c r="C11" s="10" t="s">
        <v>83</v>
      </c>
      <c r="D11" s="12"/>
      <c r="E11" s="12"/>
      <c r="F11" s="12"/>
      <c r="G11" s="27">
        <v>16</v>
      </c>
      <c r="H11" s="28" t="s">
        <v>116</v>
      </c>
      <c r="I11" s="34"/>
      <c r="J11" s="34"/>
      <c r="K11" s="55">
        <f t="shared" ref="K11" si="3">I11+J11</f>
        <v>0</v>
      </c>
      <c r="L11" s="34"/>
      <c r="M11" s="55">
        <f t="shared" ref="M11" si="4">K11+L11</f>
        <v>0</v>
      </c>
      <c r="N11" s="25">
        <f t="shared" ref="N11" si="5">G11*M11</f>
        <v>0</v>
      </c>
      <c r="O11" s="64"/>
      <c r="P11" s="65"/>
      <c r="Q11" s="65"/>
    </row>
    <row r="12" spans="2:17" x14ac:dyDescent="0.2">
      <c r="B12" s="10">
        <v>1080800019</v>
      </c>
      <c r="C12" s="10" t="s">
        <v>84</v>
      </c>
      <c r="D12" s="12"/>
      <c r="E12" s="12"/>
      <c r="F12" s="12"/>
      <c r="G12" s="27">
        <v>56</v>
      </c>
      <c r="H12" s="28" t="s">
        <v>116</v>
      </c>
      <c r="I12" s="34"/>
      <c r="J12" s="34"/>
      <c r="K12" s="55">
        <f t="shared" si="0"/>
        <v>0</v>
      </c>
      <c r="L12" s="34"/>
      <c r="M12" s="55">
        <f t="shared" si="1"/>
        <v>0</v>
      </c>
      <c r="N12" s="25">
        <f t="shared" si="2"/>
        <v>0</v>
      </c>
      <c r="O12" s="64"/>
      <c r="P12" s="65"/>
      <c r="Q12" s="65"/>
    </row>
    <row r="13" spans="2:17" x14ac:dyDescent="0.2">
      <c r="B13" s="10">
        <v>1080800018</v>
      </c>
      <c r="C13" s="10" t="s">
        <v>85</v>
      </c>
      <c r="D13" s="12"/>
      <c r="E13" s="12"/>
      <c r="F13" s="12"/>
      <c r="G13" s="27">
        <v>4</v>
      </c>
      <c r="H13" s="28" t="s">
        <v>116</v>
      </c>
      <c r="I13" s="34"/>
      <c r="J13" s="34"/>
      <c r="K13" s="55">
        <f t="shared" si="0"/>
        <v>0</v>
      </c>
      <c r="L13" s="34"/>
      <c r="M13" s="55">
        <f t="shared" si="1"/>
        <v>0</v>
      </c>
      <c r="N13" s="25">
        <f t="shared" si="2"/>
        <v>0</v>
      </c>
      <c r="O13" s="64"/>
      <c r="P13" s="65"/>
      <c r="Q13" s="65"/>
    </row>
    <row r="14" spans="2:17" x14ac:dyDescent="0.2">
      <c r="B14" s="10">
        <v>1080800001</v>
      </c>
      <c r="C14" s="10" t="s">
        <v>220</v>
      </c>
      <c r="D14" s="12"/>
      <c r="E14" s="12"/>
      <c r="F14" s="12"/>
      <c r="G14" s="27">
        <v>3</v>
      </c>
      <c r="H14" s="28" t="s">
        <v>116</v>
      </c>
      <c r="I14" s="34"/>
      <c r="J14" s="34"/>
      <c r="K14" s="55">
        <f t="shared" si="0"/>
        <v>0</v>
      </c>
      <c r="L14" s="34"/>
      <c r="M14" s="55">
        <f t="shared" si="1"/>
        <v>0</v>
      </c>
      <c r="N14" s="25">
        <f t="shared" si="2"/>
        <v>0</v>
      </c>
      <c r="O14" s="64"/>
      <c r="P14" s="65"/>
      <c r="Q14" s="65"/>
    </row>
    <row r="15" spans="2:17" x14ac:dyDescent="0.2">
      <c r="B15" s="10">
        <v>1080400006</v>
      </c>
      <c r="C15" s="10" t="s">
        <v>82</v>
      </c>
      <c r="D15" s="12"/>
      <c r="E15" s="12"/>
      <c r="F15" s="12"/>
      <c r="G15" s="27">
        <v>126</v>
      </c>
      <c r="H15" s="28" t="s">
        <v>116</v>
      </c>
      <c r="I15" s="34"/>
      <c r="J15" s="34"/>
      <c r="K15" s="55">
        <f t="shared" si="0"/>
        <v>0</v>
      </c>
      <c r="L15" s="34"/>
      <c r="M15" s="55">
        <f t="shared" si="1"/>
        <v>0</v>
      </c>
      <c r="N15" s="25">
        <f t="shared" si="2"/>
        <v>0</v>
      </c>
      <c r="O15" s="64"/>
      <c r="P15" s="65"/>
      <c r="Q15" s="65"/>
    </row>
    <row r="16" spans="2:17" x14ac:dyDescent="0.2">
      <c r="B16" s="10">
        <v>1080700434</v>
      </c>
      <c r="C16" s="10" t="s">
        <v>86</v>
      </c>
      <c r="D16" s="12"/>
      <c r="E16" s="12"/>
      <c r="F16" s="12"/>
      <c r="G16" s="27">
        <v>252</v>
      </c>
      <c r="H16" s="28" t="s">
        <v>116</v>
      </c>
      <c r="I16" s="34"/>
      <c r="J16" s="34"/>
      <c r="K16" s="55">
        <f t="shared" si="0"/>
        <v>0</v>
      </c>
      <c r="L16" s="34"/>
      <c r="M16" s="55">
        <f t="shared" si="1"/>
        <v>0</v>
      </c>
      <c r="N16" s="25">
        <f t="shared" si="2"/>
        <v>0</v>
      </c>
      <c r="O16" s="64"/>
      <c r="P16" s="65"/>
      <c r="Q16" s="65"/>
    </row>
    <row r="17" spans="2:17" hidden="1" x14ac:dyDescent="0.2">
      <c r="B17" s="79" t="s">
        <v>115</v>
      </c>
      <c r="C17" s="79"/>
      <c r="D17" s="14">
        <f>SUM(D9:D16)</f>
        <v>0</v>
      </c>
      <c r="E17" s="14">
        <f>SUM(E9:E16)</f>
        <v>0</v>
      </c>
      <c r="F17" s="14">
        <f>SUM(F9:F16)</f>
        <v>0</v>
      </c>
      <c r="G17" s="30">
        <f>SUM(G9:G16)</f>
        <v>628</v>
      </c>
      <c r="H17" s="30"/>
      <c r="I17" s="31"/>
      <c r="J17" s="31"/>
      <c r="K17" s="31"/>
      <c r="L17" s="31"/>
      <c r="M17" s="31"/>
      <c r="N17" s="32">
        <f>SUM(N9:N16)</f>
        <v>0</v>
      </c>
      <c r="O17" s="35"/>
      <c r="P17" s="35"/>
      <c r="Q17" s="35"/>
    </row>
    <row r="18" spans="2:17" s="9" customFormat="1" x14ac:dyDescent="0.2">
      <c r="B18" s="94" t="s">
        <v>6</v>
      </c>
      <c r="C18" s="94"/>
      <c r="D18" s="94"/>
      <c r="E18" s="94"/>
      <c r="F18" s="94"/>
      <c r="G18" s="94"/>
      <c r="H18" s="94"/>
      <c r="I18" s="94"/>
      <c r="J18" s="94"/>
      <c r="K18" s="94"/>
      <c r="L18" s="94"/>
      <c r="M18" s="94"/>
      <c r="N18" s="94"/>
      <c r="O18" s="94"/>
      <c r="P18" s="94"/>
      <c r="Q18" s="94"/>
    </row>
    <row r="19" spans="2:17" x14ac:dyDescent="0.2">
      <c r="B19" s="10">
        <v>1080400301</v>
      </c>
      <c r="C19" s="10" t="s">
        <v>9</v>
      </c>
      <c r="D19" s="12">
        <v>143</v>
      </c>
      <c r="E19" s="12">
        <v>0</v>
      </c>
      <c r="F19" s="12">
        <v>0</v>
      </c>
      <c r="G19" s="27">
        <f>SUM(D19:F19)</f>
        <v>143</v>
      </c>
      <c r="H19" s="28" t="s">
        <v>116</v>
      </c>
      <c r="I19" s="34"/>
      <c r="J19" s="34"/>
      <c r="K19" s="55">
        <f>I19+J19</f>
        <v>0</v>
      </c>
      <c r="L19" s="34"/>
      <c r="M19" s="55">
        <f>K19+L19</f>
        <v>0</v>
      </c>
      <c r="N19" s="25">
        <f>G19*M19</f>
        <v>0</v>
      </c>
      <c r="O19" s="64"/>
      <c r="P19" s="65"/>
      <c r="Q19" s="65"/>
    </row>
    <row r="20" spans="2:17" x14ac:dyDescent="0.2">
      <c r="B20" s="10">
        <v>1080700001</v>
      </c>
      <c r="C20" s="10" t="s">
        <v>90</v>
      </c>
      <c r="D20" s="12">
        <v>133</v>
      </c>
      <c r="E20" s="12">
        <v>63</v>
      </c>
      <c r="F20" s="12">
        <v>0</v>
      </c>
      <c r="G20" s="27">
        <f>SUM(D20:F20)</f>
        <v>196</v>
      </c>
      <c r="H20" s="28" t="s">
        <v>116</v>
      </c>
      <c r="I20" s="34"/>
      <c r="J20" s="34"/>
      <c r="K20" s="55">
        <f t="shared" ref="K20:K23" si="6">I20+J20</f>
        <v>0</v>
      </c>
      <c r="L20" s="34"/>
      <c r="M20" s="55">
        <f t="shared" ref="M20:M23" si="7">K20+L20</f>
        <v>0</v>
      </c>
      <c r="N20" s="25">
        <f t="shared" ref="N20:N23" si="8">G20*M20</f>
        <v>0</v>
      </c>
      <c r="O20" s="64"/>
      <c r="P20" s="65"/>
      <c r="Q20" s="65"/>
    </row>
    <row r="21" spans="2:17" x14ac:dyDescent="0.2">
      <c r="B21" s="10">
        <v>1080700003</v>
      </c>
      <c r="C21" s="10" t="s">
        <v>91</v>
      </c>
      <c r="D21" s="12">
        <v>67</v>
      </c>
      <c r="E21" s="12">
        <v>0</v>
      </c>
      <c r="F21" s="12">
        <v>43</v>
      </c>
      <c r="G21" s="27">
        <f>SUM(D21:F21)</f>
        <v>110</v>
      </c>
      <c r="H21" s="28" t="s">
        <v>116</v>
      </c>
      <c r="I21" s="34"/>
      <c r="J21" s="34"/>
      <c r="K21" s="55">
        <f t="shared" si="6"/>
        <v>0</v>
      </c>
      <c r="L21" s="34"/>
      <c r="M21" s="55">
        <f t="shared" si="7"/>
        <v>0</v>
      </c>
      <c r="N21" s="25">
        <f t="shared" si="8"/>
        <v>0</v>
      </c>
      <c r="O21" s="64"/>
      <c r="P21" s="65"/>
      <c r="Q21" s="65"/>
    </row>
    <row r="22" spans="2:17" x14ac:dyDescent="0.2">
      <c r="B22" s="10">
        <v>1080700022</v>
      </c>
      <c r="C22" s="10" t="s">
        <v>89</v>
      </c>
      <c r="D22" s="12">
        <v>10</v>
      </c>
      <c r="E22" s="12">
        <v>49</v>
      </c>
      <c r="F22" s="12">
        <v>0</v>
      </c>
      <c r="G22" s="27">
        <f>SUM(D22:F22)</f>
        <v>59</v>
      </c>
      <c r="H22" s="28" t="s">
        <v>116</v>
      </c>
      <c r="I22" s="34"/>
      <c r="J22" s="34"/>
      <c r="K22" s="55">
        <f t="shared" si="6"/>
        <v>0</v>
      </c>
      <c r="L22" s="34"/>
      <c r="M22" s="55">
        <f t="shared" si="7"/>
        <v>0</v>
      </c>
      <c r="N22" s="25">
        <f t="shared" si="8"/>
        <v>0</v>
      </c>
      <c r="O22" s="64"/>
      <c r="P22" s="65"/>
      <c r="Q22" s="65"/>
    </row>
    <row r="23" spans="2:17" x14ac:dyDescent="0.2">
      <c r="B23" s="10">
        <v>1080700004</v>
      </c>
      <c r="C23" s="10" t="s">
        <v>10</v>
      </c>
      <c r="D23" s="12">
        <v>120</v>
      </c>
      <c r="E23" s="12">
        <v>50</v>
      </c>
      <c r="F23" s="12">
        <v>0</v>
      </c>
      <c r="G23" s="27">
        <f>SUM(D23:F23)</f>
        <v>170</v>
      </c>
      <c r="H23" s="28" t="s">
        <v>116</v>
      </c>
      <c r="I23" s="34"/>
      <c r="J23" s="34"/>
      <c r="K23" s="55">
        <f t="shared" si="6"/>
        <v>0</v>
      </c>
      <c r="L23" s="34"/>
      <c r="M23" s="55">
        <f t="shared" si="7"/>
        <v>0</v>
      </c>
      <c r="N23" s="25">
        <f t="shared" si="8"/>
        <v>0</v>
      </c>
      <c r="O23" s="64"/>
      <c r="P23" s="65"/>
      <c r="Q23" s="65"/>
    </row>
    <row r="24" spans="2:17" hidden="1" x14ac:dyDescent="0.2">
      <c r="B24" s="79" t="s">
        <v>117</v>
      </c>
      <c r="C24" s="79"/>
      <c r="D24" s="14">
        <f>SUM(D19:D23)</f>
        <v>473</v>
      </c>
      <c r="E24" s="14">
        <f>SUM(E19:E23)</f>
        <v>162</v>
      </c>
      <c r="F24" s="14">
        <f>SUM(F19:F23)</f>
        <v>43</v>
      </c>
      <c r="G24" s="30">
        <f>SUM(G19:G23)</f>
        <v>678</v>
      </c>
      <c r="H24" s="30"/>
      <c r="I24" s="31"/>
      <c r="J24" s="31"/>
      <c r="K24" s="31"/>
      <c r="L24" s="31"/>
      <c r="M24" s="31"/>
      <c r="N24" s="32">
        <f>SUM(N19:N23)</f>
        <v>0</v>
      </c>
      <c r="O24" s="35"/>
      <c r="P24" s="35"/>
      <c r="Q24" s="35"/>
    </row>
    <row r="25" spans="2:17" s="9" customFormat="1" x14ac:dyDescent="0.2">
      <c r="B25" s="94" t="s">
        <v>1</v>
      </c>
      <c r="C25" s="94"/>
      <c r="D25" s="94"/>
      <c r="E25" s="94"/>
      <c r="F25" s="94"/>
      <c r="G25" s="94"/>
      <c r="H25" s="94"/>
      <c r="I25" s="94"/>
      <c r="J25" s="94"/>
      <c r="K25" s="94"/>
      <c r="L25" s="94"/>
      <c r="M25" s="94"/>
      <c r="N25" s="94"/>
      <c r="O25" s="94"/>
      <c r="P25" s="94"/>
      <c r="Q25" s="94"/>
    </row>
    <row r="26" spans="2:17" x14ac:dyDescent="0.2">
      <c r="B26" s="10">
        <v>1080700021</v>
      </c>
      <c r="C26" s="10" t="s">
        <v>11</v>
      </c>
      <c r="D26" s="12">
        <v>294</v>
      </c>
      <c r="E26" s="12">
        <v>0</v>
      </c>
      <c r="F26" s="12">
        <v>0</v>
      </c>
      <c r="G26" s="27">
        <v>294</v>
      </c>
      <c r="H26" s="28" t="s">
        <v>116</v>
      </c>
      <c r="I26" s="34"/>
      <c r="J26" s="34"/>
      <c r="K26" s="55">
        <f>I26+J26</f>
        <v>0</v>
      </c>
      <c r="L26" s="34"/>
      <c r="M26" s="55">
        <f>K26+L26</f>
        <v>0</v>
      </c>
      <c r="N26" s="25">
        <f>G26*M26</f>
        <v>0</v>
      </c>
      <c r="O26" s="64"/>
      <c r="P26" s="65"/>
      <c r="Q26" s="65"/>
    </row>
    <row r="27" spans="2:17" x14ac:dyDescent="0.2">
      <c r="B27" s="10">
        <v>1080100021</v>
      </c>
      <c r="C27" s="10" t="s">
        <v>12</v>
      </c>
      <c r="D27" s="12">
        <v>133</v>
      </c>
      <c r="E27" s="12">
        <v>0</v>
      </c>
      <c r="F27" s="12">
        <v>91</v>
      </c>
      <c r="G27" s="27">
        <v>224</v>
      </c>
      <c r="H27" s="28" t="s">
        <v>116</v>
      </c>
      <c r="I27" s="34"/>
      <c r="J27" s="34"/>
      <c r="K27" s="55">
        <f t="shared" ref="K27:K33" si="9">I27+J27</f>
        <v>0</v>
      </c>
      <c r="L27" s="34"/>
      <c r="M27" s="55">
        <f t="shared" ref="M27:M33" si="10">K27+L27</f>
        <v>0</v>
      </c>
      <c r="N27" s="25">
        <f t="shared" ref="N27:N33" si="11">G27*M27</f>
        <v>0</v>
      </c>
      <c r="O27" s="64"/>
      <c r="P27" s="65"/>
      <c r="Q27" s="65"/>
    </row>
    <row r="28" spans="2:17" x14ac:dyDescent="0.2">
      <c r="B28" s="10">
        <v>1080700011</v>
      </c>
      <c r="C28" s="10" t="s">
        <v>92</v>
      </c>
      <c r="D28" s="12">
        <v>46</v>
      </c>
      <c r="E28" s="12">
        <v>0</v>
      </c>
      <c r="F28" s="12">
        <v>0</v>
      </c>
      <c r="G28" s="27">
        <v>46</v>
      </c>
      <c r="H28" s="28" t="s">
        <v>116</v>
      </c>
      <c r="I28" s="34"/>
      <c r="J28" s="34"/>
      <c r="K28" s="55">
        <f t="shared" si="9"/>
        <v>0</v>
      </c>
      <c r="L28" s="34"/>
      <c r="M28" s="55">
        <f t="shared" si="10"/>
        <v>0</v>
      </c>
      <c r="N28" s="25">
        <f t="shared" si="11"/>
        <v>0</v>
      </c>
      <c r="O28" s="64"/>
      <c r="P28" s="65"/>
      <c r="Q28" s="65"/>
    </row>
    <row r="29" spans="2:17" x14ac:dyDescent="0.2">
      <c r="B29" s="10">
        <v>1080700012</v>
      </c>
      <c r="C29" s="10" t="s">
        <v>93</v>
      </c>
      <c r="D29" s="12">
        <v>48</v>
      </c>
      <c r="E29" s="12">
        <v>0</v>
      </c>
      <c r="F29" s="12">
        <v>0</v>
      </c>
      <c r="G29" s="27">
        <v>48</v>
      </c>
      <c r="H29" s="28" t="s">
        <v>116</v>
      </c>
      <c r="I29" s="34"/>
      <c r="J29" s="34"/>
      <c r="K29" s="55">
        <f t="shared" si="9"/>
        <v>0</v>
      </c>
      <c r="L29" s="34"/>
      <c r="M29" s="55">
        <f t="shared" si="10"/>
        <v>0</v>
      </c>
      <c r="N29" s="25">
        <f t="shared" si="11"/>
        <v>0</v>
      </c>
      <c r="O29" s="64"/>
      <c r="P29" s="65"/>
      <c r="Q29" s="65"/>
    </row>
    <row r="30" spans="2:17" x14ac:dyDescent="0.2">
      <c r="B30" s="10">
        <v>1040200002</v>
      </c>
      <c r="C30" s="10" t="s">
        <v>94</v>
      </c>
      <c r="D30" s="12">
        <v>17</v>
      </c>
      <c r="E30" s="12">
        <v>57</v>
      </c>
      <c r="F30" s="12">
        <v>0</v>
      </c>
      <c r="G30" s="27">
        <v>74</v>
      </c>
      <c r="H30" s="28" t="s">
        <v>116</v>
      </c>
      <c r="I30" s="34"/>
      <c r="J30" s="34"/>
      <c r="K30" s="55">
        <f t="shared" si="9"/>
        <v>0</v>
      </c>
      <c r="L30" s="34"/>
      <c r="M30" s="55">
        <f t="shared" si="10"/>
        <v>0</v>
      </c>
      <c r="N30" s="25">
        <f t="shared" si="11"/>
        <v>0</v>
      </c>
      <c r="O30" s="64"/>
      <c r="P30" s="65"/>
      <c r="Q30" s="65"/>
    </row>
    <row r="31" spans="2:17" x14ac:dyDescent="0.2">
      <c r="B31" s="10">
        <v>1040200004</v>
      </c>
      <c r="C31" s="10" t="s">
        <v>95</v>
      </c>
      <c r="D31" s="12">
        <v>17</v>
      </c>
      <c r="E31" s="12">
        <v>81</v>
      </c>
      <c r="F31" s="12">
        <v>0</v>
      </c>
      <c r="G31" s="27">
        <v>98</v>
      </c>
      <c r="H31" s="28" t="s">
        <v>116</v>
      </c>
      <c r="I31" s="34"/>
      <c r="J31" s="34"/>
      <c r="K31" s="55">
        <f t="shared" si="9"/>
        <v>0</v>
      </c>
      <c r="L31" s="34"/>
      <c r="M31" s="55">
        <f t="shared" si="10"/>
        <v>0</v>
      </c>
      <c r="N31" s="25">
        <f t="shared" si="11"/>
        <v>0</v>
      </c>
      <c r="O31" s="64"/>
      <c r="P31" s="65"/>
      <c r="Q31" s="65"/>
    </row>
    <row r="32" spans="2:17" x14ac:dyDescent="0.2">
      <c r="B32" s="10">
        <v>1040200033</v>
      </c>
      <c r="C32" s="10" t="s">
        <v>13</v>
      </c>
      <c r="D32" s="12">
        <v>6</v>
      </c>
      <c r="E32" s="12">
        <v>0</v>
      </c>
      <c r="F32" s="12">
        <v>0</v>
      </c>
      <c r="G32" s="27">
        <v>6</v>
      </c>
      <c r="H32" s="28" t="s">
        <v>116</v>
      </c>
      <c r="I32" s="34"/>
      <c r="J32" s="34"/>
      <c r="K32" s="55">
        <f t="shared" si="9"/>
        <v>0</v>
      </c>
      <c r="L32" s="34"/>
      <c r="M32" s="55">
        <f t="shared" si="10"/>
        <v>0</v>
      </c>
      <c r="N32" s="25">
        <f t="shared" si="11"/>
        <v>0</v>
      </c>
      <c r="O32" s="64"/>
      <c r="P32" s="65"/>
      <c r="Q32" s="65"/>
    </row>
    <row r="33" spans="2:17" x14ac:dyDescent="0.2">
      <c r="B33" s="10">
        <v>1080300170</v>
      </c>
      <c r="C33" s="10" t="s">
        <v>51</v>
      </c>
      <c r="D33" s="12">
        <v>278</v>
      </c>
      <c r="E33" s="12">
        <v>0</v>
      </c>
      <c r="F33" s="12">
        <v>109</v>
      </c>
      <c r="G33" s="27">
        <v>389</v>
      </c>
      <c r="H33" s="28" t="s">
        <v>116</v>
      </c>
      <c r="I33" s="34"/>
      <c r="J33" s="34"/>
      <c r="K33" s="55">
        <f t="shared" si="9"/>
        <v>0</v>
      </c>
      <c r="L33" s="34"/>
      <c r="M33" s="55">
        <f t="shared" si="10"/>
        <v>0</v>
      </c>
      <c r="N33" s="25">
        <f t="shared" si="11"/>
        <v>0</v>
      </c>
      <c r="O33" s="64"/>
      <c r="P33" s="65"/>
      <c r="Q33" s="65"/>
    </row>
    <row r="34" spans="2:17" hidden="1" x14ac:dyDescent="0.2">
      <c r="B34" s="79" t="s">
        <v>118</v>
      </c>
      <c r="C34" s="79"/>
      <c r="D34" s="14">
        <f>SUM(D26:D33)</f>
        <v>839</v>
      </c>
      <c r="E34" s="14">
        <f>SUM(E26:E33)</f>
        <v>138</v>
      </c>
      <c r="F34" s="14">
        <f>SUM(F26:F33)</f>
        <v>200</v>
      </c>
      <c r="G34" s="30">
        <f>SUM(G26:G33)</f>
        <v>1179</v>
      </c>
      <c r="H34" s="30"/>
      <c r="I34" s="31"/>
      <c r="J34" s="31"/>
      <c r="K34" s="31"/>
      <c r="L34" s="31"/>
      <c r="M34" s="31"/>
      <c r="N34" s="32">
        <f>SUM(N26:N33)</f>
        <v>0</v>
      </c>
      <c r="O34" s="35"/>
      <c r="P34" s="35"/>
      <c r="Q34" s="35"/>
    </row>
    <row r="35" spans="2:17" s="9" customFormat="1" x14ac:dyDescent="0.2">
      <c r="B35" s="94" t="s">
        <v>2</v>
      </c>
      <c r="C35" s="94"/>
      <c r="D35" s="94"/>
      <c r="E35" s="94"/>
      <c r="F35" s="94"/>
      <c r="G35" s="94"/>
      <c r="H35" s="94"/>
      <c r="I35" s="94"/>
      <c r="J35" s="94"/>
      <c r="K35" s="94"/>
      <c r="L35" s="94"/>
      <c r="M35" s="94"/>
      <c r="N35" s="94"/>
      <c r="O35" s="94"/>
      <c r="P35" s="94"/>
      <c r="Q35" s="94"/>
    </row>
    <row r="36" spans="2:17" x14ac:dyDescent="0.2">
      <c r="B36" s="10">
        <v>1080100010</v>
      </c>
      <c r="C36" s="10" t="s">
        <v>54</v>
      </c>
      <c r="D36" s="12"/>
      <c r="E36" s="12"/>
      <c r="F36" s="12"/>
      <c r="G36" s="27">
        <v>597</v>
      </c>
      <c r="H36" s="28" t="s">
        <v>0</v>
      </c>
      <c r="I36" s="34"/>
      <c r="J36" s="34"/>
      <c r="K36" s="55">
        <f>I36+J36</f>
        <v>0</v>
      </c>
      <c r="L36" s="34"/>
      <c r="M36" s="55">
        <f>K36+L36</f>
        <v>0</v>
      </c>
      <c r="N36" s="25">
        <f>G36*M36</f>
        <v>0</v>
      </c>
      <c r="O36" s="64"/>
      <c r="P36" s="65"/>
      <c r="Q36" s="65"/>
    </row>
    <row r="37" spans="2:17" x14ac:dyDescent="0.2">
      <c r="B37" s="10">
        <v>1080100009</v>
      </c>
      <c r="C37" s="10" t="s">
        <v>222</v>
      </c>
      <c r="D37" s="12"/>
      <c r="E37" s="12"/>
      <c r="F37" s="12"/>
      <c r="G37" s="27">
        <v>8</v>
      </c>
      <c r="H37" s="28" t="s">
        <v>0</v>
      </c>
      <c r="I37" s="34"/>
      <c r="J37" s="34"/>
      <c r="K37" s="55">
        <f t="shared" ref="K37:K66" si="12">I37+J37</f>
        <v>0</v>
      </c>
      <c r="L37" s="34"/>
      <c r="M37" s="55">
        <f t="shared" ref="M37:M66" si="13">K37+L37</f>
        <v>0</v>
      </c>
      <c r="N37" s="25">
        <f t="shared" ref="N37:N66" si="14">G37*M37</f>
        <v>0</v>
      </c>
      <c r="O37" s="64"/>
      <c r="P37" s="65"/>
      <c r="Q37" s="65"/>
    </row>
    <row r="38" spans="2:17" x14ac:dyDescent="0.2">
      <c r="B38" s="10">
        <v>1080100030</v>
      </c>
      <c r="C38" s="10" t="s">
        <v>52</v>
      </c>
      <c r="D38" s="12"/>
      <c r="E38" s="12"/>
      <c r="F38" s="12"/>
      <c r="G38" s="27">
        <v>1680</v>
      </c>
      <c r="H38" s="28" t="s">
        <v>0</v>
      </c>
      <c r="I38" s="34"/>
      <c r="J38" s="34"/>
      <c r="K38" s="55">
        <f t="shared" si="12"/>
        <v>0</v>
      </c>
      <c r="L38" s="34"/>
      <c r="M38" s="55">
        <f t="shared" si="13"/>
        <v>0</v>
      </c>
      <c r="N38" s="25">
        <f t="shared" si="14"/>
        <v>0</v>
      </c>
      <c r="O38" s="64"/>
      <c r="P38" s="65"/>
      <c r="Q38" s="65"/>
    </row>
    <row r="39" spans="2:17" x14ac:dyDescent="0.2">
      <c r="B39" s="10">
        <v>1080100011</v>
      </c>
      <c r="C39" s="10" t="s">
        <v>67</v>
      </c>
      <c r="D39" s="12"/>
      <c r="E39" s="12"/>
      <c r="F39" s="12"/>
      <c r="G39" s="27">
        <v>1440</v>
      </c>
      <c r="H39" s="28" t="s">
        <v>0</v>
      </c>
      <c r="I39" s="34"/>
      <c r="J39" s="34"/>
      <c r="K39" s="55">
        <f t="shared" si="12"/>
        <v>0</v>
      </c>
      <c r="L39" s="34"/>
      <c r="M39" s="55">
        <f t="shared" si="13"/>
        <v>0</v>
      </c>
      <c r="N39" s="25">
        <f t="shared" si="14"/>
        <v>0</v>
      </c>
      <c r="O39" s="64"/>
      <c r="P39" s="65"/>
      <c r="Q39" s="65"/>
    </row>
    <row r="40" spans="2:17" x14ac:dyDescent="0.2">
      <c r="B40" s="10"/>
      <c r="C40" s="10" t="s">
        <v>55</v>
      </c>
      <c r="D40" s="12"/>
      <c r="E40" s="12"/>
      <c r="F40" s="12"/>
      <c r="G40" s="27">
        <v>264</v>
      </c>
      <c r="H40" s="28" t="s">
        <v>0</v>
      </c>
      <c r="I40" s="34"/>
      <c r="J40" s="34"/>
      <c r="K40" s="55">
        <f t="shared" ref="K40:K43" si="15">I40+J40</f>
        <v>0</v>
      </c>
      <c r="L40" s="34"/>
      <c r="M40" s="55">
        <f t="shared" ref="M40:M43" si="16">K40+L40</f>
        <v>0</v>
      </c>
      <c r="N40" s="25">
        <f t="shared" ref="N40:N43" si="17">G40*M40</f>
        <v>0</v>
      </c>
      <c r="O40" s="64"/>
      <c r="P40" s="65"/>
      <c r="Q40" s="65"/>
    </row>
    <row r="41" spans="2:17" x14ac:dyDescent="0.2">
      <c r="B41" s="10"/>
      <c r="C41" s="10" t="s">
        <v>56</v>
      </c>
      <c r="D41" s="12"/>
      <c r="E41" s="12"/>
      <c r="F41" s="12"/>
      <c r="G41" s="27">
        <v>132</v>
      </c>
      <c r="H41" s="28" t="s">
        <v>0</v>
      </c>
      <c r="I41" s="34"/>
      <c r="J41" s="34"/>
      <c r="K41" s="55">
        <f t="shared" si="15"/>
        <v>0</v>
      </c>
      <c r="L41" s="34"/>
      <c r="M41" s="55">
        <f t="shared" si="16"/>
        <v>0</v>
      </c>
      <c r="N41" s="25">
        <f t="shared" si="17"/>
        <v>0</v>
      </c>
      <c r="O41" s="64"/>
      <c r="P41" s="65"/>
      <c r="Q41" s="65"/>
    </row>
    <row r="42" spans="2:17" x14ac:dyDescent="0.2">
      <c r="B42" s="10"/>
      <c r="C42" s="10" t="s">
        <v>57</v>
      </c>
      <c r="D42" s="12"/>
      <c r="E42" s="12"/>
      <c r="F42" s="12"/>
      <c r="G42" s="27">
        <v>1749</v>
      </c>
      <c r="H42" s="28" t="s">
        <v>0</v>
      </c>
      <c r="I42" s="34"/>
      <c r="J42" s="34"/>
      <c r="K42" s="55">
        <f t="shared" si="15"/>
        <v>0</v>
      </c>
      <c r="L42" s="34"/>
      <c r="M42" s="55">
        <f t="shared" si="16"/>
        <v>0</v>
      </c>
      <c r="N42" s="25">
        <f t="shared" si="17"/>
        <v>0</v>
      </c>
      <c r="O42" s="64"/>
      <c r="P42" s="65"/>
      <c r="Q42" s="65"/>
    </row>
    <row r="43" spans="2:17" x14ac:dyDescent="0.2">
      <c r="B43" s="10">
        <v>1080100008</v>
      </c>
      <c r="C43" s="10" t="s">
        <v>218</v>
      </c>
      <c r="D43" s="12"/>
      <c r="E43" s="12"/>
      <c r="F43" s="12"/>
      <c r="G43" s="27">
        <v>10</v>
      </c>
      <c r="H43" s="28" t="s">
        <v>0</v>
      </c>
      <c r="I43" s="34"/>
      <c r="J43" s="34"/>
      <c r="K43" s="55">
        <f t="shared" si="15"/>
        <v>0</v>
      </c>
      <c r="L43" s="34"/>
      <c r="M43" s="55">
        <f t="shared" si="16"/>
        <v>0</v>
      </c>
      <c r="N43" s="25">
        <f t="shared" si="17"/>
        <v>0</v>
      </c>
      <c r="O43" s="64"/>
      <c r="P43" s="65"/>
      <c r="Q43" s="65"/>
    </row>
    <row r="44" spans="2:17" x14ac:dyDescent="0.2">
      <c r="B44" s="10">
        <v>1080100041</v>
      </c>
      <c r="C44" s="10" t="s">
        <v>58</v>
      </c>
      <c r="D44" s="12"/>
      <c r="E44" s="12"/>
      <c r="F44" s="12"/>
      <c r="G44" s="27">
        <v>255</v>
      </c>
      <c r="H44" s="28" t="s">
        <v>0</v>
      </c>
      <c r="I44" s="34"/>
      <c r="J44" s="34"/>
      <c r="K44" s="55">
        <f t="shared" si="12"/>
        <v>0</v>
      </c>
      <c r="L44" s="34"/>
      <c r="M44" s="55">
        <f t="shared" si="13"/>
        <v>0</v>
      </c>
      <c r="N44" s="25">
        <f t="shared" si="14"/>
        <v>0</v>
      </c>
      <c r="O44" s="64"/>
      <c r="P44" s="65"/>
      <c r="Q44" s="65"/>
    </row>
    <row r="45" spans="2:17" x14ac:dyDescent="0.2">
      <c r="B45" s="10">
        <v>1080100114</v>
      </c>
      <c r="C45" s="10" t="s">
        <v>68</v>
      </c>
      <c r="D45" s="12"/>
      <c r="E45" s="12"/>
      <c r="F45" s="12"/>
      <c r="G45" s="27">
        <v>200</v>
      </c>
      <c r="H45" s="28" t="s">
        <v>0</v>
      </c>
      <c r="I45" s="34"/>
      <c r="J45" s="34"/>
      <c r="K45" s="55">
        <f t="shared" si="12"/>
        <v>0</v>
      </c>
      <c r="L45" s="34"/>
      <c r="M45" s="55">
        <f t="shared" si="13"/>
        <v>0</v>
      </c>
      <c r="N45" s="25">
        <f t="shared" si="14"/>
        <v>0</v>
      </c>
      <c r="O45" s="64"/>
      <c r="P45" s="65"/>
      <c r="Q45" s="65"/>
    </row>
    <row r="46" spans="2:17" x14ac:dyDescent="0.2">
      <c r="B46" s="10">
        <v>1080100015</v>
      </c>
      <c r="C46" s="10" t="s">
        <v>69</v>
      </c>
      <c r="D46" s="12"/>
      <c r="E46" s="12"/>
      <c r="F46" s="12"/>
      <c r="G46" s="27">
        <v>185</v>
      </c>
      <c r="H46" s="28" t="s">
        <v>0</v>
      </c>
      <c r="I46" s="34"/>
      <c r="J46" s="34"/>
      <c r="K46" s="55">
        <f t="shared" si="12"/>
        <v>0</v>
      </c>
      <c r="L46" s="34"/>
      <c r="M46" s="55">
        <f t="shared" si="13"/>
        <v>0</v>
      </c>
      <c r="N46" s="25">
        <f t="shared" si="14"/>
        <v>0</v>
      </c>
      <c r="O46" s="64"/>
      <c r="P46" s="65"/>
      <c r="Q46" s="65"/>
    </row>
    <row r="47" spans="2:17" x14ac:dyDescent="0.2">
      <c r="B47" s="10">
        <v>1080100142</v>
      </c>
      <c r="C47" s="10" t="s">
        <v>96</v>
      </c>
      <c r="D47" s="12"/>
      <c r="E47" s="12"/>
      <c r="F47" s="12"/>
      <c r="G47" s="27">
        <v>684</v>
      </c>
      <c r="H47" s="28" t="s">
        <v>0</v>
      </c>
      <c r="I47" s="34"/>
      <c r="J47" s="34"/>
      <c r="K47" s="55">
        <f t="shared" si="12"/>
        <v>0</v>
      </c>
      <c r="L47" s="34"/>
      <c r="M47" s="55">
        <f t="shared" si="13"/>
        <v>0</v>
      </c>
      <c r="N47" s="25">
        <f t="shared" si="14"/>
        <v>0</v>
      </c>
      <c r="O47" s="64"/>
      <c r="P47" s="65"/>
      <c r="Q47" s="65"/>
    </row>
    <row r="48" spans="2:17" x14ac:dyDescent="0.2">
      <c r="B48" s="10">
        <v>1080100141</v>
      </c>
      <c r="C48" s="10" t="s">
        <v>70</v>
      </c>
      <c r="D48" s="12"/>
      <c r="E48" s="12"/>
      <c r="F48" s="12"/>
      <c r="G48" s="27">
        <v>1890</v>
      </c>
      <c r="H48" s="28" t="s">
        <v>0</v>
      </c>
      <c r="I48" s="34"/>
      <c r="J48" s="34"/>
      <c r="K48" s="55">
        <f t="shared" si="12"/>
        <v>0</v>
      </c>
      <c r="L48" s="34"/>
      <c r="M48" s="55">
        <f t="shared" si="13"/>
        <v>0</v>
      </c>
      <c r="N48" s="25">
        <f t="shared" si="14"/>
        <v>0</v>
      </c>
      <c r="O48" s="64"/>
      <c r="P48" s="65"/>
      <c r="Q48" s="65"/>
    </row>
    <row r="49" spans="2:17" x14ac:dyDescent="0.2">
      <c r="B49" s="10">
        <v>1080100140</v>
      </c>
      <c r="C49" s="10" t="s">
        <v>59</v>
      </c>
      <c r="D49" s="12"/>
      <c r="E49" s="12"/>
      <c r="F49" s="12"/>
      <c r="G49" s="27">
        <v>453</v>
      </c>
      <c r="H49" s="28" t="s">
        <v>0</v>
      </c>
      <c r="I49" s="34"/>
      <c r="J49" s="34"/>
      <c r="K49" s="55">
        <f t="shared" si="12"/>
        <v>0</v>
      </c>
      <c r="L49" s="34"/>
      <c r="M49" s="55">
        <f t="shared" si="13"/>
        <v>0</v>
      </c>
      <c r="N49" s="25">
        <f t="shared" si="14"/>
        <v>0</v>
      </c>
      <c r="O49" s="64"/>
      <c r="P49" s="65"/>
      <c r="Q49" s="65"/>
    </row>
    <row r="50" spans="2:17" x14ac:dyDescent="0.2">
      <c r="B50" s="10">
        <v>1080100001</v>
      </c>
      <c r="C50" s="10" t="s">
        <v>71</v>
      </c>
      <c r="D50" s="12"/>
      <c r="E50" s="12"/>
      <c r="F50" s="12"/>
      <c r="G50" s="27">
        <v>670</v>
      </c>
      <c r="H50" s="28" t="s">
        <v>0</v>
      </c>
      <c r="I50" s="34"/>
      <c r="J50" s="34"/>
      <c r="K50" s="55">
        <f t="shared" si="12"/>
        <v>0</v>
      </c>
      <c r="L50" s="34"/>
      <c r="M50" s="55">
        <f t="shared" si="13"/>
        <v>0</v>
      </c>
      <c r="N50" s="25">
        <f t="shared" si="14"/>
        <v>0</v>
      </c>
      <c r="O50" s="64"/>
      <c r="P50" s="65"/>
      <c r="Q50" s="65"/>
    </row>
    <row r="51" spans="2:17" x14ac:dyDescent="0.2">
      <c r="B51" s="10">
        <v>1080100007</v>
      </c>
      <c r="C51" s="10" t="s">
        <v>72</v>
      </c>
      <c r="D51" s="12"/>
      <c r="E51" s="12"/>
      <c r="F51" s="12"/>
      <c r="G51" s="27">
        <v>820</v>
      </c>
      <c r="H51" s="28" t="s">
        <v>0</v>
      </c>
      <c r="I51" s="34"/>
      <c r="J51" s="34"/>
      <c r="K51" s="55">
        <f t="shared" si="12"/>
        <v>0</v>
      </c>
      <c r="L51" s="34"/>
      <c r="M51" s="55">
        <f t="shared" si="13"/>
        <v>0</v>
      </c>
      <c r="N51" s="25">
        <f t="shared" si="14"/>
        <v>0</v>
      </c>
      <c r="O51" s="64"/>
      <c r="P51" s="65"/>
      <c r="Q51" s="65"/>
    </row>
    <row r="52" spans="2:17" x14ac:dyDescent="0.2">
      <c r="B52" s="10">
        <v>1080100002</v>
      </c>
      <c r="C52" s="10" t="s">
        <v>60</v>
      </c>
      <c r="D52" s="12"/>
      <c r="E52" s="12"/>
      <c r="F52" s="12"/>
      <c r="G52" s="27">
        <v>834</v>
      </c>
      <c r="H52" s="28" t="s">
        <v>0</v>
      </c>
      <c r="I52" s="34"/>
      <c r="J52" s="34"/>
      <c r="K52" s="55">
        <f t="shared" si="12"/>
        <v>0</v>
      </c>
      <c r="L52" s="34"/>
      <c r="M52" s="55">
        <f t="shared" si="13"/>
        <v>0</v>
      </c>
      <c r="N52" s="25">
        <f t="shared" si="14"/>
        <v>0</v>
      </c>
      <c r="O52" s="64"/>
      <c r="P52" s="65"/>
      <c r="Q52" s="65"/>
    </row>
    <row r="53" spans="2:17" x14ac:dyDescent="0.2">
      <c r="B53" s="10">
        <v>1080100046</v>
      </c>
      <c r="C53" s="10" t="s">
        <v>73</v>
      </c>
      <c r="D53" s="12"/>
      <c r="E53" s="12"/>
      <c r="F53" s="12"/>
      <c r="G53" s="27">
        <v>1400</v>
      </c>
      <c r="H53" s="28" t="s">
        <v>0</v>
      </c>
      <c r="I53" s="34"/>
      <c r="J53" s="34"/>
      <c r="K53" s="55">
        <f t="shared" si="12"/>
        <v>0</v>
      </c>
      <c r="L53" s="34"/>
      <c r="M53" s="55">
        <f t="shared" si="13"/>
        <v>0</v>
      </c>
      <c r="N53" s="25">
        <f t="shared" si="14"/>
        <v>0</v>
      </c>
      <c r="O53" s="64"/>
      <c r="P53" s="65"/>
      <c r="Q53" s="65"/>
    </row>
    <row r="54" spans="2:17" x14ac:dyDescent="0.2">
      <c r="B54" s="10">
        <v>1080100050</v>
      </c>
      <c r="C54" s="10" t="s">
        <v>61</v>
      </c>
      <c r="D54" s="12"/>
      <c r="E54" s="12"/>
      <c r="F54" s="12"/>
      <c r="G54" s="27">
        <v>24</v>
      </c>
      <c r="H54" s="28" t="s">
        <v>0</v>
      </c>
      <c r="I54" s="34"/>
      <c r="J54" s="34"/>
      <c r="K54" s="55">
        <f t="shared" si="12"/>
        <v>0</v>
      </c>
      <c r="L54" s="34"/>
      <c r="M54" s="55">
        <f t="shared" si="13"/>
        <v>0</v>
      </c>
      <c r="N54" s="25">
        <f t="shared" si="14"/>
        <v>0</v>
      </c>
      <c r="O54" s="64"/>
      <c r="P54" s="65"/>
      <c r="Q54" s="65"/>
    </row>
    <row r="55" spans="2:17" x14ac:dyDescent="0.2">
      <c r="B55" s="10">
        <v>1080100051</v>
      </c>
      <c r="C55" s="10" t="s">
        <v>74</v>
      </c>
      <c r="D55" s="12"/>
      <c r="E55" s="12"/>
      <c r="F55" s="12"/>
      <c r="G55" s="27">
        <v>90</v>
      </c>
      <c r="H55" s="28" t="s">
        <v>0</v>
      </c>
      <c r="I55" s="34"/>
      <c r="J55" s="34"/>
      <c r="K55" s="55">
        <f t="shared" si="12"/>
        <v>0</v>
      </c>
      <c r="L55" s="34"/>
      <c r="M55" s="55">
        <f t="shared" si="13"/>
        <v>0</v>
      </c>
      <c r="N55" s="25">
        <f t="shared" si="14"/>
        <v>0</v>
      </c>
      <c r="O55" s="64"/>
      <c r="P55" s="65"/>
      <c r="Q55" s="65"/>
    </row>
    <row r="56" spans="2:17" x14ac:dyDescent="0.2">
      <c r="B56" s="10">
        <v>1080100014</v>
      </c>
      <c r="C56" s="10" t="s">
        <v>53</v>
      </c>
      <c r="D56" s="12"/>
      <c r="E56" s="12"/>
      <c r="F56" s="12"/>
      <c r="G56" s="27">
        <v>1428</v>
      </c>
      <c r="H56" s="28" t="s">
        <v>0</v>
      </c>
      <c r="I56" s="34"/>
      <c r="J56" s="34"/>
      <c r="K56" s="55">
        <f t="shared" si="12"/>
        <v>0</v>
      </c>
      <c r="L56" s="34"/>
      <c r="M56" s="55">
        <f t="shared" si="13"/>
        <v>0</v>
      </c>
      <c r="N56" s="25">
        <f t="shared" si="14"/>
        <v>0</v>
      </c>
      <c r="O56" s="64"/>
      <c r="P56" s="65"/>
      <c r="Q56" s="65"/>
    </row>
    <row r="57" spans="2:17" x14ac:dyDescent="0.2">
      <c r="B57" s="10">
        <v>1080100004</v>
      </c>
      <c r="C57" s="10" t="s">
        <v>75</v>
      </c>
      <c r="D57" s="12"/>
      <c r="E57" s="12"/>
      <c r="F57" s="12"/>
      <c r="G57" s="27">
        <v>9030</v>
      </c>
      <c r="H57" s="28" t="s">
        <v>0</v>
      </c>
      <c r="I57" s="34"/>
      <c r="J57" s="34"/>
      <c r="K57" s="55">
        <f t="shared" si="12"/>
        <v>0</v>
      </c>
      <c r="L57" s="34"/>
      <c r="M57" s="55">
        <f t="shared" si="13"/>
        <v>0</v>
      </c>
      <c r="N57" s="25">
        <f t="shared" si="14"/>
        <v>0</v>
      </c>
      <c r="O57" s="64"/>
      <c r="P57" s="65"/>
      <c r="Q57" s="65"/>
    </row>
    <row r="58" spans="2:17" x14ac:dyDescent="0.2">
      <c r="B58" s="10">
        <v>1080100100</v>
      </c>
      <c r="C58" s="10" t="s">
        <v>76</v>
      </c>
      <c r="D58" s="12"/>
      <c r="E58" s="12"/>
      <c r="F58" s="12"/>
      <c r="G58" s="27">
        <v>5810</v>
      </c>
      <c r="H58" s="28" t="s">
        <v>0</v>
      </c>
      <c r="I58" s="34"/>
      <c r="J58" s="34"/>
      <c r="K58" s="55">
        <f t="shared" si="12"/>
        <v>0</v>
      </c>
      <c r="L58" s="34"/>
      <c r="M58" s="55">
        <f t="shared" si="13"/>
        <v>0</v>
      </c>
      <c r="N58" s="25">
        <f t="shared" si="14"/>
        <v>0</v>
      </c>
      <c r="O58" s="64"/>
      <c r="P58" s="65"/>
      <c r="Q58" s="65"/>
    </row>
    <row r="59" spans="2:17" x14ac:dyDescent="0.2">
      <c r="B59" s="10">
        <v>1080100090</v>
      </c>
      <c r="C59" s="10" t="s">
        <v>62</v>
      </c>
      <c r="D59" s="12"/>
      <c r="E59" s="12"/>
      <c r="F59" s="12"/>
      <c r="G59" s="27">
        <v>207</v>
      </c>
      <c r="H59" s="28" t="s">
        <v>0</v>
      </c>
      <c r="I59" s="34"/>
      <c r="J59" s="34"/>
      <c r="K59" s="55">
        <f t="shared" si="12"/>
        <v>0</v>
      </c>
      <c r="L59" s="34"/>
      <c r="M59" s="55">
        <f t="shared" si="13"/>
        <v>0</v>
      </c>
      <c r="N59" s="25">
        <f t="shared" si="14"/>
        <v>0</v>
      </c>
      <c r="O59" s="64"/>
      <c r="P59" s="65"/>
      <c r="Q59" s="65"/>
    </row>
    <row r="60" spans="2:17" x14ac:dyDescent="0.2">
      <c r="B60" s="10">
        <v>1080100003</v>
      </c>
      <c r="C60" s="10" t="s">
        <v>63</v>
      </c>
      <c r="D60" s="12"/>
      <c r="E60" s="12"/>
      <c r="F60" s="12"/>
      <c r="G60" s="27">
        <v>165</v>
      </c>
      <c r="H60" s="28" t="s">
        <v>0</v>
      </c>
      <c r="I60" s="34"/>
      <c r="J60" s="34"/>
      <c r="K60" s="55">
        <f t="shared" si="12"/>
        <v>0</v>
      </c>
      <c r="L60" s="34"/>
      <c r="M60" s="55">
        <f t="shared" si="13"/>
        <v>0</v>
      </c>
      <c r="N60" s="25">
        <f t="shared" si="14"/>
        <v>0</v>
      </c>
      <c r="O60" s="64"/>
      <c r="P60" s="65"/>
      <c r="Q60" s="65"/>
    </row>
    <row r="61" spans="2:17" x14ac:dyDescent="0.2">
      <c r="B61" s="10">
        <v>1080100066</v>
      </c>
      <c r="C61" s="10" t="s">
        <v>77</v>
      </c>
      <c r="D61" s="12"/>
      <c r="E61" s="12"/>
      <c r="F61" s="12"/>
      <c r="G61" s="27">
        <v>275</v>
      </c>
      <c r="H61" s="28" t="s">
        <v>0</v>
      </c>
      <c r="I61" s="34"/>
      <c r="J61" s="34"/>
      <c r="K61" s="55">
        <f t="shared" si="12"/>
        <v>0</v>
      </c>
      <c r="L61" s="34"/>
      <c r="M61" s="55">
        <f t="shared" si="13"/>
        <v>0</v>
      </c>
      <c r="N61" s="25">
        <f t="shared" si="14"/>
        <v>0</v>
      </c>
      <c r="O61" s="64"/>
      <c r="P61" s="65"/>
      <c r="Q61" s="65"/>
    </row>
    <row r="62" spans="2:17" x14ac:dyDescent="0.2">
      <c r="B62" s="10">
        <v>1080100060</v>
      </c>
      <c r="C62" s="10" t="s">
        <v>64</v>
      </c>
      <c r="D62" s="12"/>
      <c r="E62" s="12"/>
      <c r="F62" s="12"/>
      <c r="G62" s="27">
        <v>534</v>
      </c>
      <c r="H62" s="28" t="s">
        <v>0</v>
      </c>
      <c r="I62" s="34"/>
      <c r="J62" s="34"/>
      <c r="K62" s="55">
        <f t="shared" si="12"/>
        <v>0</v>
      </c>
      <c r="L62" s="34"/>
      <c r="M62" s="55">
        <f t="shared" si="13"/>
        <v>0</v>
      </c>
      <c r="N62" s="25">
        <f t="shared" si="14"/>
        <v>0</v>
      </c>
      <c r="O62" s="64"/>
      <c r="P62" s="65"/>
      <c r="Q62" s="65"/>
    </row>
    <row r="63" spans="2:17" x14ac:dyDescent="0.2">
      <c r="B63" s="10">
        <v>1080100121</v>
      </c>
      <c r="C63" s="10" t="s">
        <v>65</v>
      </c>
      <c r="D63" s="12"/>
      <c r="E63" s="12"/>
      <c r="F63" s="12"/>
      <c r="G63" s="27">
        <v>549</v>
      </c>
      <c r="H63" s="28" t="s">
        <v>0</v>
      </c>
      <c r="I63" s="34"/>
      <c r="J63" s="34"/>
      <c r="K63" s="55">
        <f t="shared" si="12"/>
        <v>0</v>
      </c>
      <c r="L63" s="34"/>
      <c r="M63" s="55">
        <f t="shared" si="13"/>
        <v>0</v>
      </c>
      <c r="N63" s="25">
        <f t="shared" si="14"/>
        <v>0</v>
      </c>
      <c r="O63" s="64"/>
      <c r="P63" s="65"/>
      <c r="Q63" s="65"/>
    </row>
    <row r="64" spans="2:17" x14ac:dyDescent="0.2">
      <c r="B64" s="10">
        <v>1080100111</v>
      </c>
      <c r="C64" s="10" t="s">
        <v>78</v>
      </c>
      <c r="D64" s="12"/>
      <c r="E64" s="12"/>
      <c r="F64" s="12"/>
      <c r="G64" s="27">
        <v>1505</v>
      </c>
      <c r="H64" s="28" t="s">
        <v>0</v>
      </c>
      <c r="I64" s="34"/>
      <c r="J64" s="34"/>
      <c r="K64" s="55">
        <f t="shared" si="12"/>
        <v>0</v>
      </c>
      <c r="L64" s="34"/>
      <c r="M64" s="55">
        <f t="shared" si="13"/>
        <v>0</v>
      </c>
      <c r="N64" s="25">
        <f t="shared" si="14"/>
        <v>0</v>
      </c>
      <c r="O64" s="64"/>
      <c r="P64" s="65"/>
      <c r="Q64" s="65"/>
    </row>
    <row r="65" spans="2:17" x14ac:dyDescent="0.2">
      <c r="B65" s="10">
        <v>1080100110</v>
      </c>
      <c r="C65" s="10" t="s">
        <v>66</v>
      </c>
      <c r="D65" s="12"/>
      <c r="E65" s="12"/>
      <c r="F65" s="12"/>
      <c r="G65" s="27">
        <v>965</v>
      </c>
      <c r="H65" s="28" t="s">
        <v>0</v>
      </c>
      <c r="I65" s="34"/>
      <c r="J65" s="34"/>
      <c r="K65" s="55">
        <f t="shared" si="12"/>
        <v>0</v>
      </c>
      <c r="L65" s="34"/>
      <c r="M65" s="55">
        <f t="shared" si="13"/>
        <v>0</v>
      </c>
      <c r="N65" s="25">
        <f t="shared" si="14"/>
        <v>0</v>
      </c>
      <c r="O65" s="64"/>
      <c r="P65" s="65"/>
      <c r="Q65" s="65"/>
    </row>
    <row r="66" spans="2:17" x14ac:dyDescent="0.2">
      <c r="B66" s="10">
        <v>1080100151</v>
      </c>
      <c r="C66" s="10" t="s">
        <v>219</v>
      </c>
      <c r="D66" s="12"/>
      <c r="E66" s="12"/>
      <c r="F66" s="12"/>
      <c r="G66" s="27">
        <v>5</v>
      </c>
      <c r="H66" s="28" t="s">
        <v>0</v>
      </c>
      <c r="I66" s="34"/>
      <c r="J66" s="34"/>
      <c r="K66" s="55">
        <f t="shared" si="12"/>
        <v>0</v>
      </c>
      <c r="L66" s="34"/>
      <c r="M66" s="55">
        <f t="shared" si="13"/>
        <v>0</v>
      </c>
      <c r="N66" s="25">
        <f t="shared" si="14"/>
        <v>0</v>
      </c>
      <c r="O66" s="64"/>
      <c r="P66" s="65"/>
      <c r="Q66" s="65"/>
    </row>
    <row r="67" spans="2:17" hidden="1" x14ac:dyDescent="0.2">
      <c r="B67" s="79" t="s">
        <v>119</v>
      </c>
      <c r="C67" s="79"/>
      <c r="D67" s="14">
        <f t="shared" ref="D67:F67" si="18">SUM(D36:D66)</f>
        <v>0</v>
      </c>
      <c r="E67" s="14">
        <f t="shared" si="18"/>
        <v>0</v>
      </c>
      <c r="F67" s="14">
        <f t="shared" si="18"/>
        <v>0</v>
      </c>
      <c r="G67" s="30">
        <f>SUM(G36:G66)</f>
        <v>33858</v>
      </c>
      <c r="H67" s="30"/>
      <c r="I67" s="31"/>
      <c r="J67" s="31"/>
      <c r="K67" s="31"/>
      <c r="L67" s="31"/>
      <c r="M67" s="31"/>
      <c r="N67" s="32">
        <f>SUM(N36:N66)</f>
        <v>0</v>
      </c>
      <c r="O67" s="35"/>
      <c r="P67" s="35"/>
      <c r="Q67" s="35"/>
    </row>
    <row r="68" spans="2:17" s="9" customFormat="1" x14ac:dyDescent="0.2">
      <c r="B68" s="94" t="s">
        <v>7</v>
      </c>
      <c r="C68" s="94"/>
      <c r="D68" s="94"/>
      <c r="E68" s="94"/>
      <c r="F68" s="94"/>
      <c r="G68" s="94"/>
      <c r="H68" s="94"/>
      <c r="I68" s="94"/>
      <c r="J68" s="94"/>
      <c r="K68" s="94"/>
      <c r="L68" s="94"/>
      <c r="M68" s="94"/>
      <c r="N68" s="94"/>
      <c r="O68" s="94"/>
      <c r="P68" s="94"/>
      <c r="Q68" s="94"/>
    </row>
    <row r="69" spans="2:17" x14ac:dyDescent="0.2">
      <c r="B69" s="10">
        <v>1080800004</v>
      </c>
      <c r="C69" s="10" t="s">
        <v>87</v>
      </c>
      <c r="D69" s="12">
        <v>1</v>
      </c>
      <c r="E69" s="12">
        <v>0</v>
      </c>
      <c r="F69" s="12">
        <v>0</v>
      </c>
      <c r="G69" s="27">
        <f>SUM(D69:F69)</f>
        <v>1</v>
      </c>
      <c r="H69" s="28" t="s">
        <v>116</v>
      </c>
      <c r="I69" s="34"/>
      <c r="J69" s="34"/>
      <c r="K69" s="55">
        <f>I69+J69</f>
        <v>0</v>
      </c>
      <c r="L69" s="34"/>
      <c r="M69" s="55">
        <f>K69+L69</f>
        <v>0</v>
      </c>
      <c r="N69" s="25">
        <f>G69*M69</f>
        <v>0</v>
      </c>
      <c r="O69" s="64"/>
      <c r="P69" s="65"/>
      <c r="Q69" s="65"/>
    </row>
    <row r="70" spans="2:17" x14ac:dyDescent="0.2">
      <c r="B70" s="10">
        <v>1080800005</v>
      </c>
      <c r="C70" s="10" t="s">
        <v>88</v>
      </c>
      <c r="D70" s="12">
        <v>7</v>
      </c>
      <c r="E70" s="12">
        <v>0</v>
      </c>
      <c r="F70" s="12">
        <v>0</v>
      </c>
      <c r="G70" s="27">
        <f>SUM(D70:F70)</f>
        <v>7</v>
      </c>
      <c r="H70" s="28" t="s">
        <v>116</v>
      </c>
      <c r="I70" s="34"/>
      <c r="J70" s="34"/>
      <c r="K70" s="55">
        <f t="shared" ref="K70:K72" si="19">I70+J70</f>
        <v>0</v>
      </c>
      <c r="L70" s="34"/>
      <c r="M70" s="55">
        <f t="shared" ref="M70:M72" si="20">K70+L70</f>
        <v>0</v>
      </c>
      <c r="N70" s="25">
        <f t="shared" ref="N70:N72" si="21">G70*M70</f>
        <v>0</v>
      </c>
      <c r="O70" s="64"/>
      <c r="P70" s="65"/>
      <c r="Q70" s="65"/>
    </row>
    <row r="71" spans="2:17" x14ac:dyDescent="0.2">
      <c r="B71" s="10">
        <v>1080700421</v>
      </c>
      <c r="C71" s="10" t="s">
        <v>14</v>
      </c>
      <c r="D71" s="12">
        <v>64</v>
      </c>
      <c r="E71" s="12">
        <v>25</v>
      </c>
      <c r="F71" s="12">
        <v>15</v>
      </c>
      <c r="G71" s="27">
        <f>SUM(D71:F71)</f>
        <v>104</v>
      </c>
      <c r="H71" s="28" t="s">
        <v>116</v>
      </c>
      <c r="I71" s="34"/>
      <c r="J71" s="34"/>
      <c r="K71" s="55">
        <f t="shared" si="19"/>
        <v>0</v>
      </c>
      <c r="L71" s="34"/>
      <c r="M71" s="55">
        <f t="shared" si="20"/>
        <v>0</v>
      </c>
      <c r="N71" s="25">
        <f t="shared" si="21"/>
        <v>0</v>
      </c>
      <c r="O71" s="64"/>
      <c r="P71" s="65"/>
      <c r="Q71" s="65"/>
    </row>
    <row r="72" spans="2:17" x14ac:dyDescent="0.2">
      <c r="B72" s="10">
        <v>1080700431</v>
      </c>
      <c r="C72" s="10" t="s">
        <v>15</v>
      </c>
      <c r="D72" s="12">
        <v>57</v>
      </c>
      <c r="E72" s="12">
        <v>24</v>
      </c>
      <c r="F72" s="12">
        <v>20</v>
      </c>
      <c r="G72" s="27">
        <f>SUM(D72:F72)</f>
        <v>101</v>
      </c>
      <c r="H72" s="28" t="s">
        <v>116</v>
      </c>
      <c r="I72" s="34"/>
      <c r="J72" s="34"/>
      <c r="K72" s="55">
        <f t="shared" si="19"/>
        <v>0</v>
      </c>
      <c r="L72" s="34"/>
      <c r="M72" s="55">
        <f t="shared" si="20"/>
        <v>0</v>
      </c>
      <c r="N72" s="25">
        <f t="shared" si="21"/>
        <v>0</v>
      </c>
      <c r="O72" s="64"/>
      <c r="P72" s="65"/>
      <c r="Q72" s="65"/>
    </row>
    <row r="73" spans="2:17" hidden="1" x14ac:dyDescent="0.2">
      <c r="B73" s="79" t="s">
        <v>120</v>
      </c>
      <c r="C73" s="79"/>
      <c r="D73" s="14">
        <f t="shared" ref="D73:F73" si="22">SUM(D69:D72)</f>
        <v>129</v>
      </c>
      <c r="E73" s="14">
        <f t="shared" si="22"/>
        <v>49</v>
      </c>
      <c r="F73" s="14">
        <f t="shared" si="22"/>
        <v>35</v>
      </c>
      <c r="G73" s="30">
        <f>SUM(G69:G72)</f>
        <v>213</v>
      </c>
      <c r="H73" s="30"/>
      <c r="I73" s="31"/>
      <c r="J73" s="31"/>
      <c r="K73" s="31"/>
      <c r="L73" s="31"/>
      <c r="M73" s="31"/>
      <c r="N73" s="32">
        <f>SUM(N69:N72)</f>
        <v>0</v>
      </c>
      <c r="O73" s="35"/>
      <c r="P73" s="35"/>
      <c r="Q73" s="35"/>
    </row>
    <row r="74" spans="2:17" s="9" customFormat="1" x14ac:dyDescent="0.2">
      <c r="B74" s="94" t="s">
        <v>8</v>
      </c>
      <c r="C74" s="94"/>
      <c r="D74" s="94"/>
      <c r="E74" s="94"/>
      <c r="F74" s="94"/>
      <c r="G74" s="94"/>
      <c r="H74" s="94"/>
      <c r="I74" s="94"/>
      <c r="J74" s="94"/>
      <c r="K74" s="94"/>
      <c r="L74" s="94"/>
      <c r="M74" s="94"/>
      <c r="N74" s="94"/>
      <c r="O74" s="94"/>
      <c r="P74" s="94"/>
      <c r="Q74" s="94"/>
    </row>
    <row r="75" spans="2:17" x14ac:dyDescent="0.2">
      <c r="B75" s="10">
        <v>1080300008</v>
      </c>
      <c r="C75" s="10" t="s">
        <v>79</v>
      </c>
      <c r="D75" s="12"/>
      <c r="E75" s="12"/>
      <c r="F75" s="12"/>
      <c r="G75" s="27">
        <v>34</v>
      </c>
      <c r="H75" s="28" t="s">
        <v>116</v>
      </c>
      <c r="I75" s="34"/>
      <c r="J75" s="34"/>
      <c r="K75" s="55">
        <f>I75+J75</f>
        <v>0</v>
      </c>
      <c r="L75" s="34"/>
      <c r="M75" s="55">
        <f>K75+L75</f>
        <v>0</v>
      </c>
      <c r="N75" s="25">
        <f>G75*M75</f>
        <v>0</v>
      </c>
      <c r="O75" s="64"/>
      <c r="P75" s="65"/>
      <c r="Q75" s="65"/>
    </row>
    <row r="76" spans="2:17" x14ac:dyDescent="0.2">
      <c r="B76" s="10">
        <v>1080300006</v>
      </c>
      <c r="C76" s="10" t="s">
        <v>16</v>
      </c>
      <c r="D76" s="12"/>
      <c r="E76" s="12"/>
      <c r="F76" s="12"/>
      <c r="G76" s="27">
        <v>293</v>
      </c>
      <c r="H76" s="28" t="s">
        <v>116</v>
      </c>
      <c r="I76" s="34"/>
      <c r="J76" s="34"/>
      <c r="K76" s="55">
        <f t="shared" ref="K76:K104" si="23">I76+J76</f>
        <v>0</v>
      </c>
      <c r="L76" s="34"/>
      <c r="M76" s="55">
        <f t="shared" ref="M76:M104" si="24">K76+L76</f>
        <v>0</v>
      </c>
      <c r="N76" s="25">
        <f t="shared" ref="N76:N104" si="25">G76*M76</f>
        <v>0</v>
      </c>
      <c r="O76" s="64"/>
      <c r="P76" s="65"/>
      <c r="Q76" s="65"/>
    </row>
    <row r="77" spans="2:17" x14ac:dyDescent="0.2">
      <c r="B77" s="10">
        <v>1080400280</v>
      </c>
      <c r="C77" s="10" t="s">
        <v>28</v>
      </c>
      <c r="D77" s="12"/>
      <c r="E77" s="12"/>
      <c r="F77" s="12"/>
      <c r="G77" s="27">
        <v>146</v>
      </c>
      <c r="H77" s="28" t="s">
        <v>116</v>
      </c>
      <c r="I77" s="34"/>
      <c r="J77" s="34"/>
      <c r="K77" s="55">
        <f t="shared" si="23"/>
        <v>0</v>
      </c>
      <c r="L77" s="34"/>
      <c r="M77" s="55">
        <f t="shared" si="24"/>
        <v>0</v>
      </c>
      <c r="N77" s="25">
        <f t="shared" si="25"/>
        <v>0</v>
      </c>
      <c r="O77" s="64"/>
      <c r="P77" s="65"/>
      <c r="Q77" s="65"/>
    </row>
    <row r="78" spans="2:17" x14ac:dyDescent="0.2">
      <c r="B78" s="10"/>
      <c r="C78" s="10" t="s">
        <v>17</v>
      </c>
      <c r="D78" s="12"/>
      <c r="E78" s="12"/>
      <c r="F78" s="12"/>
      <c r="G78" s="27">
        <v>255</v>
      </c>
      <c r="H78" s="28" t="s">
        <v>116</v>
      </c>
      <c r="I78" s="34"/>
      <c r="J78" s="34"/>
      <c r="K78" s="55">
        <f t="shared" ref="K78:K79" si="26">I78+J78</f>
        <v>0</v>
      </c>
      <c r="L78" s="34"/>
      <c r="M78" s="55">
        <f t="shared" ref="M78:M79" si="27">K78+L78</f>
        <v>0</v>
      </c>
      <c r="N78" s="25">
        <f t="shared" ref="N78:N79" si="28">G78*M78</f>
        <v>0</v>
      </c>
      <c r="O78" s="64"/>
      <c r="P78" s="65"/>
      <c r="Q78" s="65"/>
    </row>
    <row r="79" spans="2:17" x14ac:dyDescent="0.2">
      <c r="B79" s="10"/>
      <c r="C79" s="10" t="s">
        <v>29</v>
      </c>
      <c r="D79" s="12"/>
      <c r="E79" s="12"/>
      <c r="F79" s="12"/>
      <c r="G79" s="27">
        <v>56</v>
      </c>
      <c r="H79" s="28" t="s">
        <v>116</v>
      </c>
      <c r="I79" s="34"/>
      <c r="J79" s="34"/>
      <c r="K79" s="55">
        <f t="shared" si="26"/>
        <v>0</v>
      </c>
      <c r="L79" s="34"/>
      <c r="M79" s="55">
        <f t="shared" si="27"/>
        <v>0</v>
      </c>
      <c r="N79" s="25">
        <f t="shared" si="28"/>
        <v>0</v>
      </c>
      <c r="O79" s="64"/>
      <c r="P79" s="65"/>
      <c r="Q79" s="65"/>
    </row>
    <row r="80" spans="2:17" x14ac:dyDescent="0.2">
      <c r="B80" s="10">
        <v>1080400293</v>
      </c>
      <c r="C80" s="10" t="s">
        <v>30</v>
      </c>
      <c r="D80" s="12"/>
      <c r="E80" s="12"/>
      <c r="F80" s="12"/>
      <c r="G80" s="27">
        <v>29</v>
      </c>
      <c r="H80" s="28" t="s">
        <v>116</v>
      </c>
      <c r="I80" s="34"/>
      <c r="J80" s="34"/>
      <c r="K80" s="55">
        <f t="shared" si="23"/>
        <v>0</v>
      </c>
      <c r="L80" s="34"/>
      <c r="M80" s="55">
        <f t="shared" si="24"/>
        <v>0</v>
      </c>
      <c r="N80" s="25">
        <f t="shared" si="25"/>
        <v>0</v>
      </c>
      <c r="O80" s="64"/>
      <c r="P80" s="65"/>
      <c r="Q80" s="65"/>
    </row>
    <row r="81" spans="2:17" x14ac:dyDescent="0.2">
      <c r="B81" s="10">
        <v>1080400290</v>
      </c>
      <c r="C81" s="10" t="s">
        <v>18</v>
      </c>
      <c r="D81" s="12"/>
      <c r="E81" s="12"/>
      <c r="F81" s="12"/>
      <c r="G81" s="27">
        <v>304</v>
      </c>
      <c r="H81" s="28" t="s">
        <v>116</v>
      </c>
      <c r="I81" s="34"/>
      <c r="J81" s="34"/>
      <c r="K81" s="55">
        <f t="shared" si="23"/>
        <v>0</v>
      </c>
      <c r="L81" s="34"/>
      <c r="M81" s="55">
        <f t="shared" si="24"/>
        <v>0</v>
      </c>
      <c r="N81" s="25">
        <f t="shared" si="25"/>
        <v>0</v>
      </c>
      <c r="O81" s="64"/>
      <c r="P81" s="65"/>
      <c r="Q81" s="65"/>
    </row>
    <row r="82" spans="2:17" x14ac:dyDescent="0.2">
      <c r="B82" s="10">
        <v>1080400001</v>
      </c>
      <c r="C82" s="10" t="s">
        <v>31</v>
      </c>
      <c r="D82" s="12"/>
      <c r="E82" s="12"/>
      <c r="F82" s="12"/>
      <c r="G82" s="27">
        <v>353</v>
      </c>
      <c r="H82" s="28" t="s">
        <v>116</v>
      </c>
      <c r="I82" s="34"/>
      <c r="J82" s="34"/>
      <c r="K82" s="55">
        <f t="shared" si="23"/>
        <v>0</v>
      </c>
      <c r="L82" s="34"/>
      <c r="M82" s="55">
        <f t="shared" si="24"/>
        <v>0</v>
      </c>
      <c r="N82" s="25">
        <f t="shared" si="25"/>
        <v>0</v>
      </c>
      <c r="O82" s="64"/>
      <c r="P82" s="65"/>
      <c r="Q82" s="65"/>
    </row>
    <row r="83" spans="2:17" x14ac:dyDescent="0.2">
      <c r="B83" s="10">
        <v>1080300012</v>
      </c>
      <c r="C83" s="10" t="s">
        <v>32</v>
      </c>
      <c r="D83" s="12"/>
      <c r="E83" s="12"/>
      <c r="F83" s="12"/>
      <c r="G83" s="27">
        <v>8</v>
      </c>
      <c r="H83" s="28" t="s">
        <v>116</v>
      </c>
      <c r="I83" s="34"/>
      <c r="J83" s="34"/>
      <c r="K83" s="55">
        <f t="shared" si="23"/>
        <v>0</v>
      </c>
      <c r="L83" s="34"/>
      <c r="M83" s="55">
        <f t="shared" si="24"/>
        <v>0</v>
      </c>
      <c r="N83" s="25">
        <f t="shared" si="25"/>
        <v>0</v>
      </c>
      <c r="O83" s="64"/>
      <c r="P83" s="65"/>
      <c r="Q83" s="65"/>
    </row>
    <row r="84" spans="2:17" x14ac:dyDescent="0.2">
      <c r="B84" s="10">
        <v>1080300018</v>
      </c>
      <c r="C84" s="10" t="s">
        <v>221</v>
      </c>
      <c r="D84" s="12"/>
      <c r="E84" s="12"/>
      <c r="F84" s="12"/>
      <c r="G84" s="27">
        <v>4</v>
      </c>
      <c r="H84" s="28" t="s">
        <v>116</v>
      </c>
      <c r="I84" s="34"/>
      <c r="J84" s="34"/>
      <c r="K84" s="55">
        <f t="shared" si="23"/>
        <v>0</v>
      </c>
      <c r="L84" s="34"/>
      <c r="M84" s="55">
        <f t="shared" si="24"/>
        <v>0</v>
      </c>
      <c r="N84" s="25">
        <f t="shared" si="25"/>
        <v>0</v>
      </c>
      <c r="O84" s="64"/>
      <c r="P84" s="65"/>
      <c r="Q84" s="65"/>
    </row>
    <row r="85" spans="2:17" x14ac:dyDescent="0.2">
      <c r="B85" s="10">
        <v>1080300015</v>
      </c>
      <c r="C85" s="10" t="s">
        <v>19</v>
      </c>
      <c r="D85" s="12"/>
      <c r="E85" s="12"/>
      <c r="F85" s="12"/>
      <c r="G85" s="27">
        <v>301</v>
      </c>
      <c r="H85" s="28" t="s">
        <v>116</v>
      </c>
      <c r="I85" s="34"/>
      <c r="J85" s="34"/>
      <c r="K85" s="55">
        <f t="shared" si="23"/>
        <v>0</v>
      </c>
      <c r="L85" s="34"/>
      <c r="M85" s="55">
        <f t="shared" si="24"/>
        <v>0</v>
      </c>
      <c r="N85" s="25">
        <f t="shared" si="25"/>
        <v>0</v>
      </c>
      <c r="O85" s="64"/>
      <c r="P85" s="65"/>
      <c r="Q85" s="65"/>
    </row>
    <row r="86" spans="2:17" x14ac:dyDescent="0.2">
      <c r="B86" s="10">
        <v>1080300180</v>
      </c>
      <c r="C86" s="10" t="s">
        <v>33</v>
      </c>
      <c r="D86" s="12"/>
      <c r="E86" s="12"/>
      <c r="F86" s="12"/>
      <c r="G86" s="27">
        <v>169</v>
      </c>
      <c r="H86" s="28" t="s">
        <v>116</v>
      </c>
      <c r="I86" s="34"/>
      <c r="J86" s="34"/>
      <c r="K86" s="55">
        <f t="shared" si="23"/>
        <v>0</v>
      </c>
      <c r="L86" s="34"/>
      <c r="M86" s="55">
        <f t="shared" si="24"/>
        <v>0</v>
      </c>
      <c r="N86" s="25">
        <f t="shared" si="25"/>
        <v>0</v>
      </c>
      <c r="O86" s="64"/>
      <c r="P86" s="65"/>
      <c r="Q86" s="65"/>
    </row>
    <row r="87" spans="2:17" x14ac:dyDescent="0.2">
      <c r="B87" s="10">
        <v>1080400300</v>
      </c>
      <c r="C87" s="10" t="s">
        <v>20</v>
      </c>
      <c r="D87" s="12"/>
      <c r="E87" s="12"/>
      <c r="F87" s="12"/>
      <c r="G87" s="27">
        <v>105</v>
      </c>
      <c r="H87" s="28" t="s">
        <v>116</v>
      </c>
      <c r="I87" s="34"/>
      <c r="J87" s="34"/>
      <c r="K87" s="55">
        <f t="shared" si="23"/>
        <v>0</v>
      </c>
      <c r="L87" s="34"/>
      <c r="M87" s="55">
        <f t="shared" si="24"/>
        <v>0</v>
      </c>
      <c r="N87" s="25">
        <f t="shared" si="25"/>
        <v>0</v>
      </c>
      <c r="O87" s="64"/>
      <c r="P87" s="65"/>
      <c r="Q87" s="65"/>
    </row>
    <row r="88" spans="2:17" x14ac:dyDescent="0.2">
      <c r="B88" s="10">
        <v>1080300013</v>
      </c>
      <c r="C88" s="10" t="s">
        <v>34</v>
      </c>
      <c r="D88" s="12"/>
      <c r="E88" s="12"/>
      <c r="F88" s="12"/>
      <c r="G88" s="27">
        <v>65</v>
      </c>
      <c r="H88" s="28" t="s">
        <v>116</v>
      </c>
      <c r="I88" s="34"/>
      <c r="J88" s="34"/>
      <c r="K88" s="55">
        <f t="shared" si="23"/>
        <v>0</v>
      </c>
      <c r="L88" s="34"/>
      <c r="M88" s="55">
        <f t="shared" si="24"/>
        <v>0</v>
      </c>
      <c r="N88" s="25">
        <f t="shared" si="25"/>
        <v>0</v>
      </c>
      <c r="O88" s="64"/>
      <c r="P88" s="65"/>
      <c r="Q88" s="65"/>
    </row>
    <row r="89" spans="2:17" x14ac:dyDescent="0.2">
      <c r="B89" s="10">
        <v>1080100052</v>
      </c>
      <c r="C89" s="10" t="s">
        <v>21</v>
      </c>
      <c r="D89" s="12"/>
      <c r="E89" s="12"/>
      <c r="F89" s="12"/>
      <c r="G89" s="27">
        <v>233</v>
      </c>
      <c r="H89" s="28" t="s">
        <v>116</v>
      </c>
      <c r="I89" s="34"/>
      <c r="J89" s="34"/>
      <c r="K89" s="55">
        <f t="shared" si="23"/>
        <v>0</v>
      </c>
      <c r="L89" s="34"/>
      <c r="M89" s="55">
        <f t="shared" si="24"/>
        <v>0</v>
      </c>
      <c r="N89" s="25">
        <f t="shared" si="25"/>
        <v>0</v>
      </c>
      <c r="O89" s="64"/>
      <c r="P89" s="65"/>
      <c r="Q89" s="65"/>
    </row>
    <row r="90" spans="2:17" x14ac:dyDescent="0.2">
      <c r="B90" s="10">
        <v>1080300003</v>
      </c>
      <c r="C90" s="10" t="s">
        <v>35</v>
      </c>
      <c r="D90" s="12"/>
      <c r="E90" s="12"/>
      <c r="F90" s="12"/>
      <c r="G90" s="27">
        <v>158</v>
      </c>
      <c r="H90" s="28" t="s">
        <v>116</v>
      </c>
      <c r="I90" s="34"/>
      <c r="J90" s="34"/>
      <c r="K90" s="55">
        <f t="shared" si="23"/>
        <v>0</v>
      </c>
      <c r="L90" s="34"/>
      <c r="M90" s="55">
        <f t="shared" si="24"/>
        <v>0</v>
      </c>
      <c r="N90" s="25">
        <f t="shared" si="25"/>
        <v>0</v>
      </c>
      <c r="O90" s="64"/>
      <c r="P90" s="65"/>
      <c r="Q90" s="65"/>
    </row>
    <row r="91" spans="2:17" x14ac:dyDescent="0.2">
      <c r="B91" s="10">
        <v>1080400009</v>
      </c>
      <c r="C91" s="10" t="s">
        <v>22</v>
      </c>
      <c r="D91" s="12"/>
      <c r="E91" s="12"/>
      <c r="F91" s="12"/>
      <c r="G91" s="27">
        <v>1159</v>
      </c>
      <c r="H91" s="28" t="s">
        <v>116</v>
      </c>
      <c r="I91" s="34"/>
      <c r="J91" s="34"/>
      <c r="K91" s="55">
        <f t="shared" si="23"/>
        <v>0</v>
      </c>
      <c r="L91" s="34"/>
      <c r="M91" s="55">
        <f t="shared" si="24"/>
        <v>0</v>
      </c>
      <c r="N91" s="25">
        <f t="shared" si="25"/>
        <v>0</v>
      </c>
      <c r="O91" s="64"/>
      <c r="P91" s="65"/>
      <c r="Q91" s="65"/>
    </row>
    <row r="92" spans="2:17" x14ac:dyDescent="0.2">
      <c r="B92" s="10">
        <v>1080300200</v>
      </c>
      <c r="C92" s="10" t="s">
        <v>36</v>
      </c>
      <c r="D92" s="12"/>
      <c r="E92" s="12"/>
      <c r="F92" s="12"/>
      <c r="G92" s="27">
        <v>767</v>
      </c>
      <c r="H92" s="28" t="s">
        <v>116</v>
      </c>
      <c r="I92" s="34"/>
      <c r="J92" s="34"/>
      <c r="K92" s="55">
        <f t="shared" si="23"/>
        <v>0</v>
      </c>
      <c r="L92" s="34"/>
      <c r="M92" s="55">
        <f t="shared" si="24"/>
        <v>0</v>
      </c>
      <c r="N92" s="25">
        <f t="shared" si="25"/>
        <v>0</v>
      </c>
      <c r="O92" s="64"/>
      <c r="P92" s="65"/>
      <c r="Q92" s="65"/>
    </row>
    <row r="93" spans="2:17" x14ac:dyDescent="0.2">
      <c r="B93" s="10">
        <v>1080400310</v>
      </c>
      <c r="C93" s="10" t="s">
        <v>23</v>
      </c>
      <c r="D93" s="12"/>
      <c r="E93" s="12"/>
      <c r="F93" s="12"/>
      <c r="G93" s="27">
        <v>1019</v>
      </c>
      <c r="H93" s="28" t="s">
        <v>116</v>
      </c>
      <c r="I93" s="34"/>
      <c r="J93" s="34"/>
      <c r="K93" s="55">
        <f t="shared" si="23"/>
        <v>0</v>
      </c>
      <c r="L93" s="34"/>
      <c r="M93" s="55">
        <f t="shared" si="24"/>
        <v>0</v>
      </c>
      <c r="N93" s="25">
        <f t="shared" si="25"/>
        <v>0</v>
      </c>
      <c r="O93" s="64"/>
      <c r="P93" s="65"/>
      <c r="Q93" s="65"/>
    </row>
    <row r="94" spans="2:17" x14ac:dyDescent="0.2">
      <c r="B94" s="10">
        <v>1080300220</v>
      </c>
      <c r="C94" s="10" t="s">
        <v>38</v>
      </c>
      <c r="D94" s="12"/>
      <c r="E94" s="12"/>
      <c r="F94" s="12"/>
      <c r="G94" s="27">
        <v>4</v>
      </c>
      <c r="H94" s="28" t="s">
        <v>116</v>
      </c>
      <c r="I94" s="34"/>
      <c r="J94" s="34"/>
      <c r="K94" s="55">
        <f t="shared" si="23"/>
        <v>0</v>
      </c>
      <c r="L94" s="34"/>
      <c r="M94" s="55">
        <f t="shared" si="24"/>
        <v>0</v>
      </c>
      <c r="N94" s="25">
        <f t="shared" si="25"/>
        <v>0</v>
      </c>
      <c r="O94" s="64"/>
      <c r="P94" s="65"/>
      <c r="Q94" s="65"/>
    </row>
    <row r="95" spans="2:17" x14ac:dyDescent="0.2">
      <c r="B95" s="10">
        <v>1080400005</v>
      </c>
      <c r="C95" s="10" t="s">
        <v>37</v>
      </c>
      <c r="D95" s="12"/>
      <c r="E95" s="12"/>
      <c r="F95" s="12"/>
      <c r="G95" s="27">
        <v>623</v>
      </c>
      <c r="H95" s="28" t="s">
        <v>116</v>
      </c>
      <c r="I95" s="34"/>
      <c r="J95" s="34"/>
      <c r="K95" s="55">
        <f t="shared" si="23"/>
        <v>0</v>
      </c>
      <c r="L95" s="34"/>
      <c r="M95" s="55">
        <f t="shared" si="24"/>
        <v>0</v>
      </c>
      <c r="N95" s="25">
        <f t="shared" si="25"/>
        <v>0</v>
      </c>
      <c r="O95" s="64"/>
      <c r="P95" s="65"/>
      <c r="Q95" s="65"/>
    </row>
    <row r="96" spans="2:17" x14ac:dyDescent="0.2">
      <c r="B96" s="10">
        <v>1080400320</v>
      </c>
      <c r="C96" s="10" t="s">
        <v>24</v>
      </c>
      <c r="D96" s="12"/>
      <c r="E96" s="12"/>
      <c r="F96" s="12"/>
      <c r="G96" s="27">
        <v>93</v>
      </c>
      <c r="H96" s="28" t="s">
        <v>116</v>
      </c>
      <c r="I96" s="34"/>
      <c r="J96" s="34"/>
      <c r="K96" s="55">
        <f t="shared" si="23"/>
        <v>0</v>
      </c>
      <c r="L96" s="34"/>
      <c r="M96" s="55">
        <f t="shared" si="24"/>
        <v>0</v>
      </c>
      <c r="N96" s="25">
        <f t="shared" si="25"/>
        <v>0</v>
      </c>
      <c r="O96" s="64"/>
      <c r="P96" s="65"/>
      <c r="Q96" s="65"/>
    </row>
    <row r="97" spans="2:17" x14ac:dyDescent="0.2">
      <c r="B97" s="10">
        <v>1080300001</v>
      </c>
      <c r="C97" s="10" t="s">
        <v>228</v>
      </c>
      <c r="D97" s="12"/>
      <c r="E97" s="12"/>
      <c r="F97" s="12"/>
      <c r="G97" s="27">
        <v>2</v>
      </c>
      <c r="H97" s="28" t="s">
        <v>116</v>
      </c>
      <c r="I97" s="34"/>
      <c r="J97" s="34"/>
      <c r="K97" s="55">
        <f t="shared" si="23"/>
        <v>0</v>
      </c>
      <c r="L97" s="34"/>
      <c r="M97" s="55">
        <f t="shared" si="24"/>
        <v>0</v>
      </c>
      <c r="N97" s="25">
        <f t="shared" si="25"/>
        <v>0</v>
      </c>
      <c r="O97" s="64"/>
      <c r="P97" s="65"/>
      <c r="Q97" s="65"/>
    </row>
    <row r="98" spans="2:17" x14ac:dyDescent="0.2">
      <c r="B98" s="10">
        <v>1080300176</v>
      </c>
      <c r="C98" s="10" t="s">
        <v>97</v>
      </c>
      <c r="D98" s="12"/>
      <c r="E98" s="12"/>
      <c r="F98" s="12"/>
      <c r="G98" s="27">
        <v>217</v>
      </c>
      <c r="H98" s="28" t="s">
        <v>116</v>
      </c>
      <c r="I98" s="34"/>
      <c r="J98" s="34"/>
      <c r="K98" s="55">
        <f t="shared" si="23"/>
        <v>0</v>
      </c>
      <c r="L98" s="34"/>
      <c r="M98" s="55">
        <f t="shared" si="24"/>
        <v>0</v>
      </c>
      <c r="N98" s="25">
        <f t="shared" si="25"/>
        <v>0</v>
      </c>
      <c r="O98" s="64"/>
      <c r="P98" s="65"/>
      <c r="Q98" s="65"/>
    </row>
    <row r="99" spans="2:17" x14ac:dyDescent="0.2">
      <c r="B99" s="10">
        <v>1080400008</v>
      </c>
      <c r="C99" s="10" t="s">
        <v>39</v>
      </c>
      <c r="D99" s="12"/>
      <c r="E99" s="12"/>
      <c r="F99" s="12"/>
      <c r="G99" s="27">
        <v>166</v>
      </c>
      <c r="H99" s="28" t="s">
        <v>116</v>
      </c>
      <c r="I99" s="34"/>
      <c r="J99" s="34"/>
      <c r="K99" s="55">
        <f t="shared" si="23"/>
        <v>0</v>
      </c>
      <c r="L99" s="34"/>
      <c r="M99" s="55">
        <f t="shared" si="24"/>
        <v>0</v>
      </c>
      <c r="N99" s="25">
        <f t="shared" si="25"/>
        <v>0</v>
      </c>
      <c r="O99" s="64"/>
      <c r="P99" s="65"/>
      <c r="Q99" s="65"/>
    </row>
    <row r="100" spans="2:17" x14ac:dyDescent="0.2">
      <c r="B100" s="10">
        <v>1080300010</v>
      </c>
      <c r="C100" s="10" t="s">
        <v>25</v>
      </c>
      <c r="D100" s="12"/>
      <c r="E100" s="12"/>
      <c r="F100" s="12"/>
      <c r="G100" s="27">
        <v>57</v>
      </c>
      <c r="H100" s="28" t="s">
        <v>116</v>
      </c>
      <c r="I100" s="34"/>
      <c r="J100" s="34"/>
      <c r="K100" s="55">
        <f t="shared" si="23"/>
        <v>0</v>
      </c>
      <c r="L100" s="34"/>
      <c r="M100" s="55">
        <f t="shared" si="24"/>
        <v>0</v>
      </c>
      <c r="N100" s="25">
        <f t="shared" si="25"/>
        <v>0</v>
      </c>
      <c r="O100" s="64"/>
      <c r="P100" s="65"/>
      <c r="Q100" s="65"/>
    </row>
    <row r="101" spans="2:17" x14ac:dyDescent="0.2">
      <c r="B101" s="10">
        <v>1080400014</v>
      </c>
      <c r="C101" s="10" t="s">
        <v>40</v>
      </c>
      <c r="D101" s="12"/>
      <c r="E101" s="12"/>
      <c r="F101" s="12"/>
      <c r="G101" s="27">
        <v>61</v>
      </c>
      <c r="H101" s="28" t="s">
        <v>116</v>
      </c>
      <c r="I101" s="34"/>
      <c r="J101" s="34"/>
      <c r="K101" s="55">
        <f t="shared" si="23"/>
        <v>0</v>
      </c>
      <c r="L101" s="34"/>
      <c r="M101" s="55">
        <f t="shared" si="24"/>
        <v>0</v>
      </c>
      <c r="N101" s="25">
        <f t="shared" si="25"/>
        <v>0</v>
      </c>
      <c r="O101" s="64"/>
      <c r="P101" s="65"/>
      <c r="Q101" s="65"/>
    </row>
    <row r="102" spans="2:17" x14ac:dyDescent="0.2">
      <c r="B102" s="10">
        <v>1080300240</v>
      </c>
      <c r="C102" s="10" t="s">
        <v>26</v>
      </c>
      <c r="D102" s="12"/>
      <c r="E102" s="12"/>
      <c r="F102" s="12"/>
      <c r="G102" s="27">
        <v>246</v>
      </c>
      <c r="H102" s="28" t="s">
        <v>116</v>
      </c>
      <c r="I102" s="34"/>
      <c r="J102" s="34"/>
      <c r="K102" s="55">
        <f t="shared" si="23"/>
        <v>0</v>
      </c>
      <c r="L102" s="34"/>
      <c r="M102" s="55">
        <f t="shared" si="24"/>
        <v>0</v>
      </c>
      <c r="N102" s="25">
        <f t="shared" si="25"/>
        <v>0</v>
      </c>
      <c r="O102" s="64"/>
      <c r="P102" s="65"/>
      <c r="Q102" s="65"/>
    </row>
    <row r="103" spans="2:17" x14ac:dyDescent="0.2">
      <c r="B103" s="10">
        <v>1080400330</v>
      </c>
      <c r="C103" s="10" t="s">
        <v>41</v>
      </c>
      <c r="D103" s="12"/>
      <c r="E103" s="12"/>
      <c r="F103" s="12"/>
      <c r="G103" s="27">
        <v>248</v>
      </c>
      <c r="H103" s="28" t="s">
        <v>116</v>
      </c>
      <c r="I103" s="34"/>
      <c r="J103" s="34"/>
      <c r="K103" s="55">
        <f t="shared" si="23"/>
        <v>0</v>
      </c>
      <c r="L103" s="34"/>
      <c r="M103" s="55">
        <f t="shared" si="24"/>
        <v>0</v>
      </c>
      <c r="N103" s="25">
        <f t="shared" si="25"/>
        <v>0</v>
      </c>
      <c r="O103" s="64"/>
      <c r="P103" s="65"/>
      <c r="Q103" s="65"/>
    </row>
    <row r="104" spans="2:17" x14ac:dyDescent="0.2">
      <c r="B104" s="10">
        <v>1080300005</v>
      </c>
      <c r="C104" s="10" t="s">
        <v>27</v>
      </c>
      <c r="D104" s="12"/>
      <c r="E104" s="12"/>
      <c r="F104" s="12"/>
      <c r="G104" s="27">
        <v>32</v>
      </c>
      <c r="H104" s="28" t="s">
        <v>116</v>
      </c>
      <c r="I104" s="34"/>
      <c r="J104" s="34"/>
      <c r="K104" s="55">
        <f t="shared" si="23"/>
        <v>0</v>
      </c>
      <c r="L104" s="34"/>
      <c r="M104" s="55">
        <f t="shared" si="24"/>
        <v>0</v>
      </c>
      <c r="N104" s="25">
        <f t="shared" si="25"/>
        <v>0</v>
      </c>
      <c r="O104" s="64"/>
      <c r="P104" s="65"/>
      <c r="Q104" s="65"/>
    </row>
    <row r="105" spans="2:17" hidden="1" x14ac:dyDescent="0.2">
      <c r="B105" s="79" t="s">
        <v>121</v>
      </c>
      <c r="C105" s="79"/>
      <c r="D105" s="14">
        <f>SUM(D75:D104)</f>
        <v>0</v>
      </c>
      <c r="E105" s="14">
        <f>SUM(E75:E104)</f>
        <v>0</v>
      </c>
      <c r="F105" s="14">
        <f>SUM(F75:F104)</f>
        <v>0</v>
      </c>
      <c r="G105" s="30">
        <f>SUM(G75:G104)</f>
        <v>7207</v>
      </c>
      <c r="H105" s="30"/>
      <c r="I105" s="31"/>
      <c r="J105" s="31"/>
      <c r="K105" s="31"/>
      <c r="L105" s="31"/>
      <c r="M105" s="31"/>
      <c r="N105" s="32">
        <f>SUM(N75:N104)</f>
        <v>0</v>
      </c>
      <c r="O105" s="35"/>
      <c r="P105" s="35"/>
      <c r="Q105" s="35"/>
    </row>
    <row r="106" spans="2:17" s="9" customFormat="1" x14ac:dyDescent="0.2">
      <c r="B106" s="94" t="s">
        <v>3</v>
      </c>
      <c r="C106" s="94"/>
      <c r="D106" s="94"/>
      <c r="E106" s="94"/>
      <c r="F106" s="94"/>
      <c r="G106" s="94"/>
      <c r="H106" s="94"/>
      <c r="I106" s="94"/>
      <c r="J106" s="94"/>
      <c r="K106" s="94"/>
      <c r="L106" s="94"/>
      <c r="M106" s="94"/>
      <c r="N106" s="94"/>
      <c r="O106" s="94"/>
      <c r="P106" s="94"/>
      <c r="Q106" s="94"/>
    </row>
    <row r="107" spans="2:17" x14ac:dyDescent="0.2">
      <c r="B107" s="10">
        <v>1080700018</v>
      </c>
      <c r="C107" s="10" t="s">
        <v>229</v>
      </c>
      <c r="D107" s="12"/>
      <c r="E107" s="12"/>
      <c r="F107" s="12"/>
      <c r="G107" s="27">
        <v>20</v>
      </c>
      <c r="H107" s="28" t="s">
        <v>116</v>
      </c>
      <c r="I107" s="34"/>
      <c r="J107" s="34"/>
      <c r="K107" s="55">
        <f>I107+J107</f>
        <v>0</v>
      </c>
      <c r="L107" s="34"/>
      <c r="M107" s="55">
        <f>K107+L107</f>
        <v>0</v>
      </c>
      <c r="N107" s="25">
        <f>G107*M107</f>
        <v>0</v>
      </c>
      <c r="O107" s="64"/>
      <c r="P107" s="65"/>
      <c r="Q107" s="65"/>
    </row>
    <row r="108" spans="2:17" x14ac:dyDescent="0.2">
      <c r="B108" s="10"/>
      <c r="C108" s="10" t="s">
        <v>42</v>
      </c>
      <c r="D108" s="12"/>
      <c r="E108" s="12"/>
      <c r="F108" s="12"/>
      <c r="G108" s="27">
        <v>195</v>
      </c>
      <c r="H108" s="28" t="s">
        <v>116</v>
      </c>
      <c r="I108" s="34"/>
      <c r="J108" s="34"/>
      <c r="K108" s="55">
        <f t="shared" ref="K108:K116" si="29">I108+J108</f>
        <v>0</v>
      </c>
      <c r="L108" s="34"/>
      <c r="M108" s="55">
        <f t="shared" ref="M108:M116" si="30">K108+L108</f>
        <v>0</v>
      </c>
      <c r="N108" s="25">
        <f t="shared" ref="N108:N116" si="31">G108*M108</f>
        <v>0</v>
      </c>
      <c r="O108" s="64"/>
      <c r="P108" s="65"/>
      <c r="Q108" s="65"/>
    </row>
    <row r="109" spans="2:17" x14ac:dyDescent="0.2">
      <c r="B109" s="10"/>
      <c r="C109" s="10" t="s">
        <v>224</v>
      </c>
      <c r="D109" s="12"/>
      <c r="E109" s="12"/>
      <c r="F109" s="12"/>
      <c r="G109" s="27">
        <v>3</v>
      </c>
      <c r="H109" s="28" t="s">
        <v>116</v>
      </c>
      <c r="I109" s="34"/>
      <c r="J109" s="34"/>
      <c r="K109" s="55">
        <f t="shared" si="29"/>
        <v>0</v>
      </c>
      <c r="L109" s="34"/>
      <c r="M109" s="55">
        <f t="shared" si="30"/>
        <v>0</v>
      </c>
      <c r="N109" s="25">
        <f t="shared" si="31"/>
        <v>0</v>
      </c>
      <c r="O109" s="64"/>
      <c r="P109" s="65"/>
      <c r="Q109" s="65"/>
    </row>
    <row r="110" spans="2:17" x14ac:dyDescent="0.2">
      <c r="B110" s="10"/>
      <c r="C110" s="10" t="s">
        <v>223</v>
      </c>
      <c r="D110" s="12"/>
      <c r="E110" s="12"/>
      <c r="F110" s="12"/>
      <c r="G110" s="27">
        <v>5</v>
      </c>
      <c r="H110" s="28" t="s">
        <v>116</v>
      </c>
      <c r="I110" s="34"/>
      <c r="J110" s="34"/>
      <c r="K110" s="55">
        <f t="shared" si="29"/>
        <v>0</v>
      </c>
      <c r="L110" s="34"/>
      <c r="M110" s="55">
        <f t="shared" si="30"/>
        <v>0</v>
      </c>
      <c r="N110" s="25">
        <f t="shared" si="31"/>
        <v>0</v>
      </c>
      <c r="O110" s="64"/>
      <c r="P110" s="65"/>
      <c r="Q110" s="65"/>
    </row>
    <row r="111" spans="2:17" x14ac:dyDescent="0.2">
      <c r="B111" s="10"/>
      <c r="C111" s="10" t="s">
        <v>43</v>
      </c>
      <c r="D111" s="12"/>
      <c r="E111" s="12"/>
      <c r="F111" s="12"/>
      <c r="G111" s="27">
        <v>152</v>
      </c>
      <c r="H111" s="28" t="s">
        <v>116</v>
      </c>
      <c r="I111" s="34"/>
      <c r="J111" s="34"/>
      <c r="K111" s="55">
        <f t="shared" si="29"/>
        <v>0</v>
      </c>
      <c r="L111" s="34"/>
      <c r="M111" s="55">
        <f t="shared" si="30"/>
        <v>0</v>
      </c>
      <c r="N111" s="25">
        <f t="shared" si="31"/>
        <v>0</v>
      </c>
      <c r="O111" s="64"/>
      <c r="P111" s="65"/>
      <c r="Q111" s="65"/>
    </row>
    <row r="112" spans="2:17" x14ac:dyDescent="0.2">
      <c r="B112" s="10"/>
      <c r="C112" s="10" t="s">
        <v>225</v>
      </c>
      <c r="D112" s="12"/>
      <c r="E112" s="12"/>
      <c r="F112" s="12"/>
      <c r="G112" s="27">
        <v>1</v>
      </c>
      <c r="H112" s="28" t="s">
        <v>116</v>
      </c>
      <c r="I112" s="34"/>
      <c r="J112" s="34"/>
      <c r="K112" s="55">
        <f t="shared" si="29"/>
        <v>0</v>
      </c>
      <c r="L112" s="34"/>
      <c r="M112" s="55">
        <f t="shared" si="30"/>
        <v>0</v>
      </c>
      <c r="N112" s="25">
        <f t="shared" si="31"/>
        <v>0</v>
      </c>
      <c r="O112" s="64"/>
      <c r="P112" s="65"/>
      <c r="Q112" s="65"/>
    </row>
    <row r="113" spans="2:17" x14ac:dyDescent="0.2">
      <c r="B113" s="10"/>
      <c r="C113" s="10" t="s">
        <v>230</v>
      </c>
      <c r="D113" s="12"/>
      <c r="E113" s="12"/>
      <c r="F113" s="12"/>
      <c r="G113" s="27">
        <v>17</v>
      </c>
      <c r="H113" s="28" t="s">
        <v>116</v>
      </c>
      <c r="I113" s="34"/>
      <c r="J113" s="34"/>
      <c r="K113" s="55">
        <f t="shared" si="29"/>
        <v>0</v>
      </c>
      <c r="L113" s="34"/>
      <c r="M113" s="55">
        <f t="shared" si="30"/>
        <v>0</v>
      </c>
      <c r="N113" s="25">
        <f t="shared" si="31"/>
        <v>0</v>
      </c>
      <c r="O113" s="64"/>
      <c r="P113" s="65"/>
      <c r="Q113" s="65"/>
    </row>
    <row r="114" spans="2:17" x14ac:dyDescent="0.2">
      <c r="B114" s="10"/>
      <c r="C114" s="10" t="s">
        <v>231</v>
      </c>
      <c r="D114" s="12"/>
      <c r="E114" s="12"/>
      <c r="F114" s="12"/>
      <c r="G114" s="27">
        <v>19</v>
      </c>
      <c r="H114" s="28" t="s">
        <v>116</v>
      </c>
      <c r="I114" s="34"/>
      <c r="J114" s="34"/>
      <c r="K114" s="55">
        <f t="shared" si="29"/>
        <v>0</v>
      </c>
      <c r="L114" s="34"/>
      <c r="M114" s="55">
        <f t="shared" si="30"/>
        <v>0</v>
      </c>
      <c r="N114" s="25">
        <f t="shared" si="31"/>
        <v>0</v>
      </c>
      <c r="O114" s="64"/>
      <c r="P114" s="65"/>
      <c r="Q114" s="65"/>
    </row>
    <row r="115" spans="2:17" x14ac:dyDescent="0.2">
      <c r="B115" s="10"/>
      <c r="C115" s="10" t="s">
        <v>226</v>
      </c>
      <c r="D115" s="12"/>
      <c r="E115" s="12"/>
      <c r="F115" s="12"/>
      <c r="G115" s="27">
        <v>1</v>
      </c>
      <c r="H115" s="28" t="s">
        <v>116</v>
      </c>
      <c r="I115" s="34"/>
      <c r="J115" s="34"/>
      <c r="K115" s="55">
        <f t="shared" si="29"/>
        <v>0</v>
      </c>
      <c r="L115" s="34"/>
      <c r="M115" s="55">
        <f t="shared" si="30"/>
        <v>0</v>
      </c>
      <c r="N115" s="25">
        <f t="shared" si="31"/>
        <v>0</v>
      </c>
      <c r="O115" s="64"/>
      <c r="P115" s="65"/>
      <c r="Q115" s="65"/>
    </row>
    <row r="116" spans="2:17" x14ac:dyDescent="0.2">
      <c r="B116" s="10"/>
      <c r="C116" s="10" t="s">
        <v>44</v>
      </c>
      <c r="D116" s="12"/>
      <c r="E116" s="12"/>
      <c r="F116" s="12"/>
      <c r="G116" s="27">
        <v>163</v>
      </c>
      <c r="H116" s="28" t="s">
        <v>116</v>
      </c>
      <c r="I116" s="34"/>
      <c r="J116" s="34"/>
      <c r="K116" s="55">
        <f t="shared" si="29"/>
        <v>0</v>
      </c>
      <c r="L116" s="34"/>
      <c r="M116" s="55">
        <f t="shared" si="30"/>
        <v>0</v>
      </c>
      <c r="N116" s="25">
        <f t="shared" si="31"/>
        <v>0</v>
      </c>
      <c r="O116" s="64"/>
      <c r="P116" s="65"/>
      <c r="Q116" s="65"/>
    </row>
    <row r="117" spans="2:17" x14ac:dyDescent="0.2">
      <c r="B117" s="10">
        <v>1080700016</v>
      </c>
      <c r="C117" s="10" t="s">
        <v>45</v>
      </c>
      <c r="D117" s="12"/>
      <c r="E117" s="12"/>
      <c r="F117" s="12"/>
      <c r="G117" s="27">
        <v>172</v>
      </c>
      <c r="H117" s="28" t="s">
        <v>116</v>
      </c>
      <c r="I117" s="34"/>
      <c r="J117" s="34"/>
      <c r="K117" s="55">
        <f t="shared" ref="K117:K120" si="32">I117+J117</f>
        <v>0</v>
      </c>
      <c r="L117" s="34"/>
      <c r="M117" s="55">
        <f t="shared" ref="M117:M120" si="33">K117+L117</f>
        <v>0</v>
      </c>
      <c r="N117" s="25">
        <f t="shared" ref="N117:N120" si="34">G117*M117</f>
        <v>0</v>
      </c>
      <c r="O117" s="64"/>
      <c r="P117" s="65"/>
      <c r="Q117" s="65"/>
    </row>
    <row r="118" spans="2:17" x14ac:dyDescent="0.2">
      <c r="B118" s="10">
        <v>1080700017</v>
      </c>
      <c r="C118" s="10" t="s">
        <v>227</v>
      </c>
      <c r="D118" s="12"/>
      <c r="E118" s="12"/>
      <c r="F118" s="12"/>
      <c r="G118" s="27">
        <v>2</v>
      </c>
      <c r="H118" s="28" t="s">
        <v>116</v>
      </c>
      <c r="I118" s="34"/>
      <c r="J118" s="34"/>
      <c r="K118" s="55">
        <f t="shared" si="32"/>
        <v>0</v>
      </c>
      <c r="L118" s="34"/>
      <c r="M118" s="55">
        <f t="shared" si="33"/>
        <v>0</v>
      </c>
      <c r="N118" s="25">
        <f t="shared" si="34"/>
        <v>0</v>
      </c>
      <c r="O118" s="64"/>
      <c r="P118" s="65"/>
      <c r="Q118" s="65"/>
    </row>
    <row r="119" spans="2:17" x14ac:dyDescent="0.2">
      <c r="B119" s="10">
        <v>1080100012</v>
      </c>
      <c r="C119" s="10" t="s">
        <v>233</v>
      </c>
      <c r="D119" s="12"/>
      <c r="E119" s="12"/>
      <c r="F119" s="12"/>
      <c r="G119" s="27">
        <v>35</v>
      </c>
      <c r="H119" s="28" t="s">
        <v>116</v>
      </c>
      <c r="I119" s="34"/>
      <c r="J119" s="34"/>
      <c r="K119" s="55">
        <f t="shared" si="32"/>
        <v>0</v>
      </c>
      <c r="L119" s="34"/>
      <c r="M119" s="55">
        <f t="shared" si="33"/>
        <v>0</v>
      </c>
      <c r="N119" s="25">
        <f t="shared" si="34"/>
        <v>0</v>
      </c>
      <c r="O119" s="64"/>
      <c r="P119" s="65"/>
      <c r="Q119" s="65"/>
    </row>
    <row r="120" spans="2:17" x14ac:dyDescent="0.2">
      <c r="B120" s="10">
        <v>1080300004</v>
      </c>
      <c r="C120" s="10" t="s">
        <v>232</v>
      </c>
      <c r="D120" s="12"/>
      <c r="E120" s="12"/>
      <c r="F120" s="12"/>
      <c r="G120" s="27">
        <v>205</v>
      </c>
      <c r="H120" s="28" t="s">
        <v>116</v>
      </c>
      <c r="I120" s="34"/>
      <c r="J120" s="34"/>
      <c r="K120" s="55">
        <f t="shared" si="32"/>
        <v>0</v>
      </c>
      <c r="L120" s="34"/>
      <c r="M120" s="55">
        <f t="shared" si="33"/>
        <v>0</v>
      </c>
      <c r="N120" s="25">
        <f t="shared" si="34"/>
        <v>0</v>
      </c>
      <c r="O120" s="64"/>
      <c r="P120" s="65"/>
      <c r="Q120" s="65"/>
    </row>
    <row r="121" spans="2:17" hidden="1" x14ac:dyDescent="0.2">
      <c r="B121" s="79" t="s">
        <v>122</v>
      </c>
      <c r="C121" s="79"/>
      <c r="D121" s="14">
        <f>SUM(D107:D120)</f>
        <v>0</v>
      </c>
      <c r="E121" s="14">
        <f>SUM(E107:E120)</f>
        <v>0</v>
      </c>
      <c r="F121" s="14">
        <f>SUM(F107:F120)</f>
        <v>0</v>
      </c>
      <c r="G121" s="30">
        <f>SUM(G107:G120)</f>
        <v>990</v>
      </c>
      <c r="H121" s="30"/>
      <c r="I121" s="31"/>
      <c r="J121" s="31"/>
      <c r="K121" s="31"/>
      <c r="L121" s="31"/>
      <c r="M121" s="31"/>
      <c r="N121" s="32">
        <f>SUM(N107:N120)</f>
        <v>0</v>
      </c>
      <c r="O121" s="35"/>
      <c r="P121" s="35"/>
      <c r="Q121" s="35"/>
    </row>
    <row r="122" spans="2:17" s="9" customFormat="1" x14ac:dyDescent="0.2">
      <c r="B122" s="94" t="s">
        <v>5</v>
      </c>
      <c r="C122" s="94"/>
      <c r="D122" s="94"/>
      <c r="E122" s="94"/>
      <c r="F122" s="94"/>
      <c r="G122" s="94"/>
      <c r="H122" s="94"/>
      <c r="I122" s="94"/>
      <c r="J122" s="94"/>
      <c r="K122" s="94"/>
      <c r="L122" s="94"/>
      <c r="M122" s="94"/>
      <c r="N122" s="94"/>
      <c r="O122" s="94"/>
      <c r="P122" s="94"/>
      <c r="Q122" s="94"/>
    </row>
    <row r="123" spans="2:17" x14ac:dyDescent="0.2">
      <c r="B123" s="10">
        <v>1080600410</v>
      </c>
      <c r="C123" s="10" t="s">
        <v>46</v>
      </c>
      <c r="D123" s="12">
        <v>878</v>
      </c>
      <c r="E123" s="12">
        <v>0</v>
      </c>
      <c r="F123" s="12">
        <v>10</v>
      </c>
      <c r="G123" s="27">
        <v>1040</v>
      </c>
      <c r="H123" s="28" t="s">
        <v>116</v>
      </c>
      <c r="I123" s="34"/>
      <c r="J123" s="34"/>
      <c r="K123" s="55">
        <f>I123+J123</f>
        <v>0</v>
      </c>
      <c r="L123" s="34"/>
      <c r="M123" s="55">
        <f>K123+L123</f>
        <v>0</v>
      </c>
      <c r="N123" s="25">
        <f>G123*M123</f>
        <v>0</v>
      </c>
      <c r="O123" s="64"/>
      <c r="P123" s="65"/>
      <c r="Q123" s="65"/>
    </row>
    <row r="124" spans="2:17" x14ac:dyDescent="0.2">
      <c r="B124" s="10">
        <v>1080600018</v>
      </c>
      <c r="C124" s="10" t="s">
        <v>47</v>
      </c>
      <c r="D124" s="12">
        <v>177</v>
      </c>
      <c r="E124" s="12">
        <v>0</v>
      </c>
      <c r="F124" s="12">
        <v>0</v>
      </c>
      <c r="G124" s="27">
        <v>177</v>
      </c>
      <c r="H124" s="28" t="s">
        <v>116</v>
      </c>
      <c r="I124" s="34"/>
      <c r="J124" s="34"/>
      <c r="K124" s="55">
        <f t="shared" ref="K124:K127" si="35">I124+J124</f>
        <v>0</v>
      </c>
      <c r="L124" s="34"/>
      <c r="M124" s="55">
        <f t="shared" ref="M124:M127" si="36">K124+L124</f>
        <v>0</v>
      </c>
      <c r="N124" s="25">
        <f t="shared" ref="N124:N127" si="37">G124*M124</f>
        <v>0</v>
      </c>
      <c r="O124" s="64"/>
      <c r="P124" s="65"/>
      <c r="Q124" s="65"/>
    </row>
    <row r="125" spans="2:17" x14ac:dyDescent="0.2">
      <c r="B125" s="10">
        <v>1080600008</v>
      </c>
      <c r="C125" s="10" t="s">
        <v>48</v>
      </c>
      <c r="D125" s="12">
        <v>189</v>
      </c>
      <c r="E125" s="12">
        <v>0</v>
      </c>
      <c r="F125" s="12">
        <v>0</v>
      </c>
      <c r="G125" s="27">
        <v>189</v>
      </c>
      <c r="H125" s="28" t="s">
        <v>116</v>
      </c>
      <c r="I125" s="34"/>
      <c r="J125" s="34"/>
      <c r="K125" s="55">
        <f t="shared" si="35"/>
        <v>0</v>
      </c>
      <c r="L125" s="34"/>
      <c r="M125" s="55">
        <f t="shared" si="36"/>
        <v>0</v>
      </c>
      <c r="N125" s="25">
        <f t="shared" si="37"/>
        <v>0</v>
      </c>
      <c r="O125" s="64"/>
      <c r="P125" s="65"/>
      <c r="Q125" s="65"/>
    </row>
    <row r="126" spans="2:17" x14ac:dyDescent="0.2">
      <c r="B126" s="10">
        <v>1080600006</v>
      </c>
      <c r="C126" s="10" t="s">
        <v>49</v>
      </c>
      <c r="D126" s="12">
        <v>242</v>
      </c>
      <c r="E126" s="12">
        <v>0</v>
      </c>
      <c r="F126" s="12">
        <v>175</v>
      </c>
      <c r="G126" s="27">
        <v>417</v>
      </c>
      <c r="H126" s="28" t="s">
        <v>116</v>
      </c>
      <c r="I126" s="34"/>
      <c r="J126" s="34"/>
      <c r="K126" s="55">
        <f t="shared" si="35"/>
        <v>0</v>
      </c>
      <c r="L126" s="34"/>
      <c r="M126" s="55">
        <f t="shared" si="36"/>
        <v>0</v>
      </c>
      <c r="N126" s="25">
        <f t="shared" si="37"/>
        <v>0</v>
      </c>
      <c r="O126" s="64"/>
      <c r="P126" s="65"/>
      <c r="Q126" s="65"/>
    </row>
    <row r="127" spans="2:17" x14ac:dyDescent="0.2">
      <c r="B127" s="10">
        <v>1080600025</v>
      </c>
      <c r="C127" s="10" t="s">
        <v>50</v>
      </c>
      <c r="D127" s="12">
        <v>30</v>
      </c>
      <c r="E127" s="12">
        <v>1</v>
      </c>
      <c r="F127" s="12">
        <v>0</v>
      </c>
      <c r="G127" s="27">
        <v>31</v>
      </c>
      <c r="H127" s="28" t="s">
        <v>116</v>
      </c>
      <c r="I127" s="34"/>
      <c r="J127" s="34"/>
      <c r="K127" s="55">
        <f t="shared" si="35"/>
        <v>0</v>
      </c>
      <c r="L127" s="34"/>
      <c r="M127" s="55">
        <f t="shared" si="36"/>
        <v>0</v>
      </c>
      <c r="N127" s="25">
        <f t="shared" si="37"/>
        <v>0</v>
      </c>
      <c r="O127" s="64"/>
      <c r="P127" s="65"/>
      <c r="Q127" s="65"/>
    </row>
    <row r="128" spans="2:17" hidden="1" x14ac:dyDescent="0.2">
      <c r="B128" s="79" t="s">
        <v>123</v>
      </c>
      <c r="C128" s="79"/>
      <c r="D128" s="14">
        <f t="shared" ref="D128:F128" si="38">SUM(D123:D127)</f>
        <v>1516</v>
      </c>
      <c r="E128" s="14">
        <f t="shared" si="38"/>
        <v>1</v>
      </c>
      <c r="F128" s="14">
        <f t="shared" si="38"/>
        <v>185</v>
      </c>
      <c r="G128" s="30">
        <f>SUM(G123:G127)</f>
        <v>1854</v>
      </c>
      <c r="H128" s="30"/>
      <c r="I128" s="31"/>
      <c r="J128" s="31"/>
      <c r="K128" s="31"/>
      <c r="L128" s="31"/>
      <c r="M128" s="62"/>
      <c r="N128" s="32">
        <f>SUM(N123:N127)</f>
        <v>0</v>
      </c>
      <c r="O128" s="35"/>
      <c r="P128" s="35"/>
      <c r="Q128" s="35"/>
    </row>
    <row r="129" spans="3:14" hidden="1" x14ac:dyDescent="0.2">
      <c r="C129" s="63"/>
      <c r="D129" s="63"/>
      <c r="E129" s="63"/>
      <c r="F129" s="63"/>
      <c r="G129" s="63"/>
      <c r="H129" s="63"/>
      <c r="I129" s="63"/>
      <c r="J129" s="63"/>
      <c r="K129" s="63"/>
      <c r="L129" s="63"/>
      <c r="M129" s="54" t="s">
        <v>107</v>
      </c>
      <c r="N129" s="25">
        <f>N17</f>
        <v>0</v>
      </c>
    </row>
    <row r="130" spans="3:14" hidden="1" x14ac:dyDescent="0.2">
      <c r="C130" s="63"/>
      <c r="D130" s="63"/>
      <c r="E130" s="63"/>
      <c r="F130" s="63"/>
      <c r="G130" s="63"/>
      <c r="H130" s="63"/>
      <c r="I130" s="63"/>
      <c r="J130" s="63"/>
      <c r="K130" s="63"/>
      <c r="L130" s="63"/>
      <c r="M130" s="54" t="s">
        <v>108</v>
      </c>
      <c r="N130" s="25">
        <f>N24</f>
        <v>0</v>
      </c>
    </row>
    <row r="131" spans="3:14" hidden="1" x14ac:dyDescent="0.2">
      <c r="C131" s="63"/>
      <c r="D131" s="63"/>
      <c r="E131" s="63"/>
      <c r="F131" s="63"/>
      <c r="G131" s="63"/>
      <c r="H131" s="63"/>
      <c r="I131" s="63"/>
      <c r="J131" s="63"/>
      <c r="K131" s="63"/>
      <c r="L131" s="63"/>
      <c r="M131" s="54" t="s">
        <v>109</v>
      </c>
      <c r="N131" s="25">
        <f>N34</f>
        <v>0</v>
      </c>
    </row>
    <row r="132" spans="3:14" hidden="1" x14ac:dyDescent="0.2">
      <c r="C132" s="63"/>
      <c r="D132" s="63"/>
      <c r="E132" s="63"/>
      <c r="F132" s="63"/>
      <c r="G132" s="63"/>
      <c r="H132" s="63"/>
      <c r="I132" s="63"/>
      <c r="J132" s="63"/>
      <c r="K132" s="63"/>
      <c r="L132" s="63"/>
      <c r="M132" s="54" t="s">
        <v>110</v>
      </c>
      <c r="N132" s="25">
        <f>N67</f>
        <v>0</v>
      </c>
    </row>
    <row r="133" spans="3:14" hidden="1" x14ac:dyDescent="0.2">
      <c r="C133" s="63"/>
      <c r="D133" s="63"/>
      <c r="E133" s="63"/>
      <c r="F133" s="63"/>
      <c r="G133" s="63"/>
      <c r="H133" s="63"/>
      <c r="I133" s="63"/>
      <c r="J133" s="63"/>
      <c r="K133" s="63"/>
      <c r="L133" s="63"/>
      <c r="M133" s="54" t="s">
        <v>111</v>
      </c>
      <c r="N133" s="25">
        <f>N73</f>
        <v>0</v>
      </c>
    </row>
    <row r="134" spans="3:14" hidden="1" x14ac:dyDescent="0.2">
      <c r="C134" s="63"/>
      <c r="D134" s="63"/>
      <c r="E134" s="63"/>
      <c r="F134" s="63"/>
      <c r="G134" s="63"/>
      <c r="H134" s="63"/>
      <c r="I134" s="63"/>
      <c r="J134" s="63"/>
      <c r="K134" s="63"/>
      <c r="L134" s="63"/>
      <c r="M134" s="54" t="s">
        <v>112</v>
      </c>
      <c r="N134" s="25">
        <f>N105</f>
        <v>0</v>
      </c>
    </row>
    <row r="135" spans="3:14" hidden="1" x14ac:dyDescent="0.2">
      <c r="C135" s="63"/>
      <c r="D135" s="63"/>
      <c r="E135" s="63"/>
      <c r="F135" s="63"/>
      <c r="G135" s="63"/>
      <c r="H135" s="63"/>
      <c r="I135" s="63"/>
      <c r="J135" s="63"/>
      <c r="K135" s="63"/>
      <c r="L135" s="63"/>
      <c r="M135" s="54" t="s">
        <v>113</v>
      </c>
      <c r="N135" s="25">
        <f>N121</f>
        <v>0</v>
      </c>
    </row>
    <row r="136" spans="3:14" hidden="1" x14ac:dyDescent="0.2">
      <c r="C136" s="63"/>
      <c r="D136" s="63"/>
      <c r="E136" s="63"/>
      <c r="F136" s="63"/>
      <c r="G136" s="63"/>
      <c r="H136" s="63"/>
      <c r="I136" s="63"/>
      <c r="J136" s="63"/>
      <c r="K136" s="63"/>
      <c r="L136" s="63"/>
      <c r="M136" s="54" t="s">
        <v>114</v>
      </c>
      <c r="N136" s="25">
        <f>N128</f>
        <v>0</v>
      </c>
    </row>
    <row r="137" spans="3:14" ht="25.5" customHeight="1" x14ac:dyDescent="0.2">
      <c r="C137" s="60"/>
      <c r="D137" s="58"/>
      <c r="E137" s="56"/>
      <c r="F137" s="59"/>
      <c r="G137" s="60"/>
      <c r="H137" s="57"/>
      <c r="I137" s="98" t="s">
        <v>196</v>
      </c>
      <c r="J137" s="98"/>
      <c r="K137" s="98"/>
      <c r="L137" s="98"/>
      <c r="M137" s="98"/>
      <c r="N137" s="33">
        <f>SUM(N129:N136)</f>
        <v>0</v>
      </c>
    </row>
    <row r="138" spans="3:14" ht="25.5" customHeight="1" x14ac:dyDescent="0.2">
      <c r="C138" s="60"/>
      <c r="D138" s="58"/>
      <c r="E138" s="56"/>
      <c r="F138" s="59"/>
      <c r="G138" s="60"/>
      <c r="H138" s="57"/>
      <c r="I138" s="95" t="s">
        <v>197</v>
      </c>
      <c r="J138" s="96"/>
      <c r="K138" s="96"/>
      <c r="L138" s="96"/>
      <c r="M138" s="97"/>
      <c r="N138" s="33">
        <f>N137*5</f>
        <v>0</v>
      </c>
    </row>
  </sheetData>
  <mergeCells count="20">
    <mergeCell ref="I138:M138"/>
    <mergeCell ref="I137:M137"/>
    <mergeCell ref="B121:C121"/>
    <mergeCell ref="B128:C128"/>
    <mergeCell ref="B2:Q2"/>
    <mergeCell ref="B18:Q18"/>
    <mergeCell ref="B25:Q25"/>
    <mergeCell ref="B35:Q35"/>
    <mergeCell ref="B68:Q68"/>
    <mergeCell ref="B34:C34"/>
    <mergeCell ref="B67:C67"/>
    <mergeCell ref="B17:C17"/>
    <mergeCell ref="B24:C24"/>
    <mergeCell ref="B8:Q8"/>
    <mergeCell ref="C5:Q5"/>
    <mergeCell ref="B73:C73"/>
    <mergeCell ref="B74:Q74"/>
    <mergeCell ref="B106:Q106"/>
    <mergeCell ref="B122:Q122"/>
    <mergeCell ref="B105:C10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62EB-0ED8-404F-9028-FB7ED8360F4D}">
  <dimension ref="B2:D29"/>
  <sheetViews>
    <sheetView zoomScale="130" zoomScaleNormal="130" workbookViewId="0">
      <selection activeCell="B5" sqref="B5:D5"/>
    </sheetView>
  </sheetViews>
  <sheetFormatPr defaultRowHeight="12.75" x14ac:dyDescent="0.2"/>
  <cols>
    <col min="1" max="1" width="2.7109375" style="4" customWidth="1"/>
    <col min="2" max="2" width="3.5703125" style="4" customWidth="1"/>
    <col min="3" max="3" width="51.7109375" style="5" customWidth="1"/>
    <col min="4" max="4" width="70.7109375" style="4" customWidth="1"/>
    <col min="5" max="16384" width="9.140625" style="4"/>
  </cols>
  <sheetData>
    <row r="2" spans="2:4" ht="21" x14ac:dyDescent="0.2">
      <c r="B2" s="101" t="s">
        <v>127</v>
      </c>
      <c r="C2" s="101"/>
      <c r="D2" s="101"/>
    </row>
    <row r="5" spans="2:4" ht="15" x14ac:dyDescent="0.2">
      <c r="B5" s="77" t="s">
        <v>180</v>
      </c>
      <c r="C5" s="77"/>
      <c r="D5" s="77"/>
    </row>
    <row r="6" spans="2:4" x14ac:dyDescent="0.2">
      <c r="D6" s="6"/>
    </row>
    <row r="7" spans="2:4" ht="15" x14ac:dyDescent="0.2">
      <c r="B7" s="102" t="s">
        <v>145</v>
      </c>
      <c r="C7" s="102"/>
      <c r="D7" s="52" t="s">
        <v>181</v>
      </c>
    </row>
    <row r="8" spans="2:4" ht="25.5" x14ac:dyDescent="0.2">
      <c r="B8" s="75">
        <v>1</v>
      </c>
      <c r="C8" s="21" t="s">
        <v>203</v>
      </c>
      <c r="D8" s="68"/>
    </row>
    <row r="9" spans="2:4" ht="25.5" x14ac:dyDescent="0.2">
      <c r="B9" s="53">
        <v>2</v>
      </c>
      <c r="C9" s="23" t="s">
        <v>201</v>
      </c>
      <c r="D9" s="24"/>
    </row>
    <row r="10" spans="2:4" x14ac:dyDescent="0.2">
      <c r="B10" s="75">
        <v>3</v>
      </c>
      <c r="C10" s="23" t="s">
        <v>211</v>
      </c>
      <c r="D10" s="24"/>
    </row>
    <row r="11" spans="2:4" ht="25.5" x14ac:dyDescent="0.2">
      <c r="B11" s="75">
        <v>4</v>
      </c>
      <c r="C11" s="23" t="s">
        <v>236</v>
      </c>
      <c r="D11" s="24"/>
    </row>
    <row r="12" spans="2:4" x14ac:dyDescent="0.2">
      <c r="B12" s="53">
        <v>5</v>
      </c>
      <c r="C12" s="23" t="s">
        <v>212</v>
      </c>
      <c r="D12" s="24"/>
    </row>
    <row r="13" spans="2:4" ht="38.25" x14ac:dyDescent="0.2">
      <c r="B13" s="75">
        <v>6</v>
      </c>
      <c r="C13" s="23" t="s">
        <v>214</v>
      </c>
      <c r="D13" s="24"/>
    </row>
    <row r="14" spans="2:4" x14ac:dyDescent="0.2">
      <c r="B14" s="75">
        <v>7</v>
      </c>
      <c r="C14" s="23" t="s">
        <v>207</v>
      </c>
      <c r="D14" s="24"/>
    </row>
    <row r="15" spans="2:4" x14ac:dyDescent="0.2">
      <c r="B15" s="53">
        <v>8</v>
      </c>
      <c r="C15" s="23" t="s">
        <v>208</v>
      </c>
      <c r="D15" s="24"/>
    </row>
    <row r="16" spans="2:4" x14ac:dyDescent="0.2">
      <c r="B16" s="75">
        <v>9</v>
      </c>
      <c r="C16" s="23" t="s">
        <v>209</v>
      </c>
      <c r="D16" s="24" t="s">
        <v>213</v>
      </c>
    </row>
    <row r="17" spans="2:4" x14ac:dyDescent="0.2">
      <c r="B17" s="75">
        <v>10</v>
      </c>
      <c r="C17" s="23" t="s">
        <v>210</v>
      </c>
      <c r="D17" s="24"/>
    </row>
    <row r="18" spans="2:4" x14ac:dyDescent="0.2">
      <c r="B18" s="53">
        <v>11</v>
      </c>
      <c r="C18" s="23" t="s">
        <v>244</v>
      </c>
      <c r="D18" s="24"/>
    </row>
    <row r="19" spans="2:4" ht="38.25" x14ac:dyDescent="0.2">
      <c r="B19" s="75">
        <v>12</v>
      </c>
      <c r="C19" s="23" t="s">
        <v>247</v>
      </c>
      <c r="D19" s="24"/>
    </row>
    <row r="20" spans="2:4" ht="38.25" x14ac:dyDescent="0.2">
      <c r="B20" s="75">
        <v>13</v>
      </c>
      <c r="C20" s="23" t="s">
        <v>235</v>
      </c>
      <c r="D20" s="24"/>
    </row>
    <row r="21" spans="2:4" ht="38.25" x14ac:dyDescent="0.2">
      <c r="B21" s="53">
        <v>14</v>
      </c>
      <c r="C21" s="23" t="s">
        <v>202</v>
      </c>
      <c r="D21" s="24"/>
    </row>
    <row r="22" spans="2:4" ht="25.5" x14ac:dyDescent="0.2">
      <c r="B22" s="75">
        <v>15</v>
      </c>
      <c r="C22" s="23" t="s">
        <v>198</v>
      </c>
      <c r="D22" s="24"/>
    </row>
    <row r="23" spans="2:4" ht="76.5" x14ac:dyDescent="0.2">
      <c r="B23" s="75">
        <v>16</v>
      </c>
      <c r="C23" s="23" t="s">
        <v>246</v>
      </c>
      <c r="D23" s="24"/>
    </row>
    <row r="24" spans="2:4" ht="38.25" x14ac:dyDescent="0.2">
      <c r="B24" s="53">
        <v>17</v>
      </c>
      <c r="C24" s="21" t="s">
        <v>204</v>
      </c>
      <c r="D24" s="67"/>
    </row>
    <row r="25" spans="2:4" ht="25.5" x14ac:dyDescent="0.2">
      <c r="B25" s="75">
        <v>18</v>
      </c>
      <c r="C25" s="21" t="s">
        <v>205</v>
      </c>
      <c r="D25" s="67"/>
    </row>
    <row r="26" spans="2:4" ht="51" x14ac:dyDescent="0.2">
      <c r="B26" s="75">
        <v>19</v>
      </c>
      <c r="C26" s="66" t="s">
        <v>245</v>
      </c>
      <c r="D26" s="67"/>
    </row>
    <row r="27" spans="2:4" ht="63.75" x14ac:dyDescent="0.2">
      <c r="B27" s="53">
        <v>20</v>
      </c>
      <c r="C27" s="23" t="s">
        <v>128</v>
      </c>
      <c r="D27" s="24" t="s">
        <v>206</v>
      </c>
    </row>
    <row r="28" spans="2:4" ht="38.25" x14ac:dyDescent="0.2">
      <c r="B28" s="75">
        <v>21</v>
      </c>
      <c r="C28" s="23" t="s">
        <v>129</v>
      </c>
      <c r="D28" s="24"/>
    </row>
    <row r="29" spans="2:4" ht="51" x14ac:dyDescent="0.2">
      <c r="B29" s="75">
        <v>22</v>
      </c>
      <c r="C29" s="21" t="s">
        <v>234</v>
      </c>
      <c r="D29" s="67"/>
    </row>
  </sheetData>
  <mergeCells count="3">
    <mergeCell ref="B2:D2"/>
    <mergeCell ref="B7:C7"/>
    <mergeCell ref="B5: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5289-9F64-42B8-9BB0-F106A93A47DE}">
  <dimension ref="B2:D10"/>
  <sheetViews>
    <sheetView workbookViewId="0">
      <selection activeCell="B5" sqref="B5:D5"/>
    </sheetView>
  </sheetViews>
  <sheetFormatPr defaultRowHeight="12.75" x14ac:dyDescent="0.2"/>
  <cols>
    <col min="1" max="1" width="2.7109375" style="4" customWidth="1"/>
    <col min="2" max="2" width="3" style="4" bestFit="1" customWidth="1"/>
    <col min="3" max="3" width="25" style="4" bestFit="1" customWidth="1"/>
    <col min="4" max="4" width="55.85546875" style="4" customWidth="1"/>
    <col min="5" max="16384" width="9.140625" style="4"/>
  </cols>
  <sheetData>
    <row r="2" spans="2:4" ht="21" x14ac:dyDescent="0.2">
      <c r="B2" s="103" t="s">
        <v>138</v>
      </c>
      <c r="C2" s="103"/>
      <c r="D2" s="103"/>
    </row>
    <row r="5" spans="2:4" ht="15" x14ac:dyDescent="0.2">
      <c r="B5" s="104" t="s">
        <v>143</v>
      </c>
      <c r="C5" s="104"/>
      <c r="D5" s="104"/>
    </row>
    <row r="7" spans="2:4" ht="15" x14ac:dyDescent="0.2">
      <c r="B7" s="22" t="s">
        <v>139</v>
      </c>
      <c r="C7" s="22" t="s">
        <v>140</v>
      </c>
      <c r="D7" s="22" t="s">
        <v>141</v>
      </c>
    </row>
    <row r="8" spans="2:4" ht="51" x14ac:dyDescent="0.2">
      <c r="B8" s="7">
        <v>1</v>
      </c>
      <c r="C8" s="19"/>
      <c r="D8" s="20" t="s">
        <v>142</v>
      </c>
    </row>
    <row r="9" spans="2:4" ht="51" x14ac:dyDescent="0.2">
      <c r="B9" s="7">
        <v>2</v>
      </c>
      <c r="C9" s="19"/>
      <c r="D9" s="20" t="s">
        <v>142</v>
      </c>
    </row>
    <row r="10" spans="2:4" ht="51" x14ac:dyDescent="0.2">
      <c r="B10" s="7">
        <v>3</v>
      </c>
      <c r="C10" s="19"/>
      <c r="D10" s="20" t="s">
        <v>142</v>
      </c>
    </row>
  </sheetData>
  <mergeCells count="2">
    <mergeCell ref="B2:D2"/>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Bidder Overview</vt:lpstr>
      <vt:lpstr>Bev. Vols</vt:lpstr>
      <vt:lpstr>Vend. Vols</vt:lpstr>
      <vt:lpstr>Equip. Reqs</vt:lpstr>
      <vt:lpstr>Pricing</vt:lpstr>
      <vt:lpstr>Q&amp;A</vt:lpstr>
      <vt:lpstr>Refs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Crvelin</cp:lastModifiedBy>
  <dcterms:created xsi:type="dcterms:W3CDTF">2026-03-23T16:30:24Z</dcterms:created>
  <dcterms:modified xsi:type="dcterms:W3CDTF">2026-04-22T19:49:39Z</dcterms:modified>
</cp:coreProperties>
</file>