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lafleur\Desktop\IT - SGC-0023-25BL Backup Target Replacement Data Domain 9410\1. RFP Documents\"/>
    </mc:Choice>
  </mc:AlternateContent>
  <xr:revisionPtr revIDLastSave="0" documentId="13_ncr:1_{04F3F82C-8C68-49B3-81DF-DAE5567E786A}" xr6:coauthVersionLast="47" xr6:coauthVersionMax="47" xr10:uidLastSave="{00000000-0000-0000-0000-000000000000}"/>
  <bookViews>
    <workbookView xWindow="28680" yWindow="-120" windowWidth="29040" windowHeight="15720" tabRatio="708" activeTab="4" xr2:uid="{00000000-000D-0000-FFFF-FFFF00000000}"/>
  </bookViews>
  <sheets>
    <sheet name="Introduction" sheetId="4" r:id="rId1"/>
    <sheet name="RFP Scope" sheetId="8" r:id="rId2"/>
    <sheet name="SGC Requirements" sheetId="1" r:id="rId3"/>
    <sheet name="Bidder Overview" sheetId="5" r:id="rId4"/>
    <sheet name="Bidder Pricing"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9" i="2" l="1"/>
  <c r="G88" i="2"/>
  <c r="G80" i="2"/>
  <c r="F80" i="2"/>
  <c r="G75" i="2"/>
  <c r="F75" i="2"/>
  <c r="G69" i="2"/>
  <c r="F69" i="2"/>
  <c r="G59" i="2"/>
  <c r="F59" i="2"/>
  <c r="G50" i="2"/>
  <c r="F50" i="2"/>
  <c r="G37" i="2"/>
  <c r="F37" i="2"/>
  <c r="E37" i="2" l="1"/>
  <c r="E6" i="2"/>
  <c r="E7" i="2"/>
  <c r="E8" i="2"/>
  <c r="E9" i="2"/>
  <c r="E10" i="2"/>
  <c r="E11" i="2"/>
  <c r="E12" i="2"/>
  <c r="E13" i="2"/>
  <c r="E14" i="2"/>
  <c r="E15" i="2"/>
  <c r="E16" i="2"/>
  <c r="E17" i="2"/>
  <c r="E18" i="2"/>
  <c r="E19" i="2"/>
  <c r="E20" i="2"/>
  <c r="E21" i="2"/>
  <c r="E22" i="2"/>
  <c r="E23" i="2"/>
  <c r="E24" i="2"/>
  <c r="E25" i="2"/>
  <c r="E26" i="2"/>
  <c r="E27" i="2"/>
  <c r="E5" i="2"/>
  <c r="E88" i="2"/>
  <c r="E84" i="2"/>
  <c r="E85" i="2"/>
  <c r="E86" i="2"/>
  <c r="E87" i="2"/>
  <c r="E83" i="2"/>
  <c r="E80" i="2"/>
  <c r="E79" i="2"/>
  <c r="E78" i="2"/>
  <c r="E75" i="2"/>
  <c r="E73" i="2"/>
  <c r="E74" i="2"/>
  <c r="E72" i="2"/>
  <c r="E69" i="2"/>
  <c r="E63" i="2"/>
  <c r="E64" i="2"/>
  <c r="E65" i="2"/>
  <c r="E66" i="2"/>
  <c r="E67" i="2"/>
  <c r="E68" i="2"/>
  <c r="E62" i="2"/>
  <c r="E54" i="2"/>
  <c r="E55" i="2"/>
  <c r="E59" i="2" s="1"/>
  <c r="E56" i="2"/>
  <c r="E57" i="2"/>
  <c r="E58" i="2"/>
  <c r="E53" i="2"/>
  <c r="E41" i="2"/>
  <c r="E42" i="2"/>
  <c r="E43" i="2"/>
  <c r="E44" i="2"/>
  <c r="E45" i="2"/>
  <c r="E46" i="2"/>
  <c r="E47" i="2"/>
  <c r="E48" i="2"/>
  <c r="E49" i="2"/>
  <c r="E40" i="2"/>
  <c r="E50" i="2" s="1"/>
  <c r="E28" i="2"/>
  <c r="E29" i="2"/>
  <c r="E30" i="2"/>
  <c r="E31" i="2"/>
  <c r="E32" i="2"/>
  <c r="E33" i="2"/>
  <c r="E34" i="2"/>
  <c r="E35" i="2"/>
  <c r="E36" i="2"/>
</calcChain>
</file>

<file path=xl/sharedStrings.xml><?xml version="1.0" encoding="utf-8"?>
<sst xmlns="http://schemas.openxmlformats.org/spreadsheetml/2006/main" count="143" uniqueCount="124">
  <si>
    <t xml:space="preserve">Bidder Comments: </t>
  </si>
  <si>
    <t>INSTRUCTIONS:  Please provide a high level response to each of the items below.</t>
  </si>
  <si>
    <t>BIDDER &amp; SOLUTION OVERVIEW</t>
  </si>
  <si>
    <t>Bidder Name</t>
  </si>
  <si>
    <t>Location</t>
  </si>
  <si>
    <t>In Business Since</t>
  </si>
  <si>
    <t># of Employees</t>
  </si>
  <si>
    <t># of Clients</t>
  </si>
  <si>
    <t>Industries Served</t>
  </si>
  <si>
    <t>Company Overview</t>
  </si>
  <si>
    <t>Product Solution Overview</t>
  </si>
  <si>
    <t>Service Overview</t>
  </si>
  <si>
    <t>PRICING &amp; PRICING TERMS</t>
  </si>
  <si>
    <t>YES</t>
  </si>
  <si>
    <t>NO</t>
  </si>
  <si>
    <t>COMMENTS</t>
  </si>
  <si>
    <t>INSTRUCTIONS:  Please provide a clear review of all pricing and pricing terms.  Please, no ambiguity; need to understand the complete pricing picture, all fees, breadkown of costs, and any exclusions.  Need to clearly understand Total Cost of Ownership.</t>
  </si>
  <si>
    <t>INSTRUCTIONS:  Please enter "X" under "YES" or "NO" column (G or H) to confirm your solution meets each requirement.  Enter additional information in the "Comments" column (I) if needed.  Please do not edit the layout of this sheet.</t>
  </si>
  <si>
    <r>
      <rPr>
        <b/>
        <sz val="11"/>
        <color theme="1"/>
        <rFont val="Calibri"/>
        <family val="2"/>
        <scheme val="minor"/>
      </rPr>
      <t>Risk:</t>
    </r>
    <r>
      <rPr>
        <sz val="11"/>
        <color theme="1"/>
        <rFont val="Calibri"/>
        <family val="2"/>
        <scheme val="minor"/>
      </rPr>
      <t xml:space="preserve"> Does your company meet the Insurance Requirements as set by SGC's Risk dept and listed in the RFP document?</t>
    </r>
  </si>
  <si>
    <r>
      <rPr>
        <b/>
        <sz val="11"/>
        <color theme="1"/>
        <rFont val="Calibri"/>
        <family val="2"/>
        <scheme val="minor"/>
      </rPr>
      <t>Risk:</t>
    </r>
    <r>
      <rPr>
        <sz val="11"/>
        <color theme="1"/>
        <rFont val="Calibri"/>
        <family val="2"/>
        <scheme val="minor"/>
      </rPr>
      <t xml:space="preserve"> Will you provide a copy of your valid Insurance to be reviewd by our Risk Dept as part of your bid submission by the bid submission due date established by this RFP?</t>
    </r>
  </si>
  <si>
    <t xml:space="preserve"> REQUIREMENTS</t>
  </si>
  <si>
    <t>Requested Item Description</t>
  </si>
  <si>
    <t>Qty</t>
  </si>
  <si>
    <t>Total</t>
  </si>
  <si>
    <t>This document is a companion to the primary RFP, and is part of your your RFP Response.  Presented within are SGC's product/service requirements, and an example of the desired format for your Pricing Response.  Please contact the Buyer, via email, with any questions.</t>
  </si>
  <si>
    <t>SCOPE</t>
  </si>
  <si>
    <t>Scope</t>
  </si>
  <si>
    <t>Locations affected</t>
  </si>
  <si>
    <t>Contract Term</t>
  </si>
  <si>
    <t>Bid Submission</t>
  </si>
  <si>
    <t>BIDDER INSTRUCTIONS:</t>
  </si>
  <si>
    <t>Please review the following tabs and complete as instructed (in each tab):</t>
  </si>
  <si>
    <t>Tab 2</t>
  </si>
  <si>
    <t>RFP Scope</t>
  </si>
  <si>
    <t>Tab 3</t>
  </si>
  <si>
    <t>SGC Requirements</t>
  </si>
  <si>
    <t>Tab 4</t>
  </si>
  <si>
    <t>Bidder Overview</t>
  </si>
  <si>
    <t>Tab 5</t>
  </si>
  <si>
    <t>Can your company offer the following:</t>
  </si>
  <si>
    <t xml:space="preserve">Price/EA </t>
  </si>
  <si>
    <t xml:space="preserve">Bidder Pricing </t>
  </si>
  <si>
    <t>All</t>
  </si>
  <si>
    <t>Controller DD9410 NFS CIFS (210-BLXQ)</t>
  </si>
  <si>
    <t>PSNT DD9410 (389-FHWM)</t>
  </si>
  <si>
    <t>Dell Hardware Limited Warranty (709-8183)</t>
  </si>
  <si>
    <t>ProSupport Plus Mission Critical 4-Hour 7x24 Onsite Service with Emergency Dispatch 3 Years (709-8219)</t>
  </si>
  <si>
    <t>ProSupport Plus Mission Critical 7x24 Technical Support and Assistance 3 Years (709-8222)</t>
  </si>
  <si>
    <t>ProSupport Plus. For tech support (951-2015)</t>
  </si>
  <si>
    <t>ProSupport Plus Operating Environment Sftwr Spt-Maint, 3 years (866-5682)</t>
  </si>
  <si>
    <t>ProDeploy Plus PowerProtect Data Domain 9XXX (892-4956)</t>
  </si>
  <si>
    <t>DD Label Sheets (389-FGSY)</t>
  </si>
  <si>
    <t>ProSupport Plus , DD Cloud Tier, Software Support/Maintenance 3 Years (827-6197)</t>
  </si>
  <si>
    <t>ProSupport Plus DD Raw High Density Active 1TB Sftwr Spt-Maint, 3 years (852-9536)</t>
  </si>
  <si>
    <t>LICENSE BASE DD OE =IA (149-BBHF)</t>
  </si>
  <si>
    <t>3.84 TB, SAS-4, SSD, 1WPD, ENT, INT (400-BRKB)</t>
  </si>
  <si>
    <t>DD 12G 4 PORT SAS HBA LP V2 (406-BBWG)</t>
  </si>
  <si>
    <t>DD Replication 1TB=CB (151-BBKK)</t>
  </si>
  <si>
    <t>DD Boost 1TB=CB (151-BBKF)</t>
  </si>
  <si>
    <t>High Density Active 1TB RAW=CB (149-BBHJ)</t>
  </si>
  <si>
    <t>ProSupport Plus , DD Cloud Tier, Software Support, Contract 3 Years (827-6857)</t>
  </si>
  <si>
    <t>ProSupport Plus DD Raw High Density Active 1TB Sftwr Spt-Contract, 3 years (852-9436)</t>
  </si>
  <si>
    <t>DD 32GBIT FC IO MODULE 4PORT (406-BBWN)</t>
  </si>
  <si>
    <t>INTEL QUAD PORT 10/25G SFP28 PCIE (406-BBWF)</t>
  </si>
  <si>
    <t>INTEL QUAD PORT 10G BASE-T OCP (406-BBWP)</t>
  </si>
  <si>
    <t>DD9410 Field Install kit (750-BBLF)</t>
  </si>
  <si>
    <t>POWER CORD,DD TO-PDU,C14,C13,3M,10FT (450-AJDR)</t>
  </si>
  <si>
    <t>XCVR SFP28 SR Optic, 10G/25GbE, 85C (407-BDGX)</t>
  </si>
  <si>
    <t>DD 4M SAS4 HD FLEX (470-BBFL)</t>
  </si>
  <si>
    <t>DD OS LATESTA=IA (619-BBHL)</t>
  </si>
  <si>
    <t>DD Cloud Tier 1TBu=CC (151-BBKC)</t>
  </si>
  <si>
    <t>ProSupport Plus , DD Boost, 1TB, Software Support/Maintenance 3 Years (827-6237)</t>
  </si>
  <si>
    <t>ProSupport Plus , DD Boost, 1TB, Software Support, Contract 3 Years (827-6897)</t>
  </si>
  <si>
    <t>ProSupport Plus , DD Replication, 1TB, Software Support/Maintenance 3 Years (827-6257)</t>
  </si>
  <si>
    <t>ProSupport Plus , DD Replication, 1TB, Software Support, Contract 3 Years (827-6917)</t>
  </si>
  <si>
    <t>DELL DATA DOMAIN DS600 1UCMA SHELF FIELD</t>
  </si>
  <si>
    <t>DELL POWERPROTECT DATA DOMAIN 9410 DOWNGRADED TO 500GB CLOUD TIER LICENSING</t>
  </si>
  <si>
    <t>DD DS600 1UCMA SHELF Field (210-BLYN)</t>
  </si>
  <si>
    <t>ProSupport Plus Mission Critical 4-Hour 7x24 On-Site Service with Emergency Dispatch 3 Years (876-8103)</t>
  </si>
  <si>
    <t>ProSupport Plus Mission Critical 7x24 Tech Support and Assistance 3 Years (876-8106)</t>
  </si>
  <si>
    <t>Dell Hardware Limited Warranty (878-6822)</t>
  </si>
  <si>
    <t>Dell ProSupport Plus. For tech support (951-2015)</t>
  </si>
  <si>
    <t>ProDeploy Plus DSXX (892-4951)</t>
  </si>
  <si>
    <t>HDD DISK PK 15X8TB SAS DS600 (400-BRJQ)</t>
  </si>
  <si>
    <t>HDD DISK PK 15X8TB SAS DS600 CT (400-BRJX)</t>
  </si>
  <si>
    <t>HDD DISK PK 15X8TB SAS DS600 OP (400-BRJP)</t>
  </si>
  <si>
    <t>ProSupport Plus Mission Critical 4 Hour HDD 15X8TBCptyPackAdOn 3 Years (827-6117)</t>
  </si>
  <si>
    <t>DELL DATA DOMAIN DS600 1UCMA SHELF FIELD NON TAA</t>
  </si>
  <si>
    <t>DD DS600 1UCMA SHELF Field CT (210-BLYF) non-TAA</t>
  </si>
  <si>
    <t>ISG Product (info) (379-BDPD)</t>
  </si>
  <si>
    <t>3 Years ProSupport Plus DD Cloud Tier Upgrade Sftwr Spt-Contract (863-7141)</t>
  </si>
  <si>
    <t>3 Years ProSupport Plus DD Cloud Tier Upgrade Sftwr Spt-Maint (863-7242)</t>
  </si>
  <si>
    <t xml:space="preserve">DELL STATEMENT OF WORK COST </t>
  </si>
  <si>
    <t xml:space="preserve">Dell Data Migration Services - One Time Charge </t>
  </si>
  <si>
    <t>COST OF DELL DATA MIGRATION SERVICES</t>
  </si>
  <si>
    <t>Total for 3 years</t>
  </si>
  <si>
    <t>Grand Total</t>
  </si>
  <si>
    <t>Dell Powerprotect Data Domain 9410 Downgraded To 500GB Cloud Tier Licensing</t>
  </si>
  <si>
    <t>Dell Data Domain DS600 1UCMA Shelf Field</t>
  </si>
  <si>
    <t>Dell Data Domain DS600 1UCMA Shelf Field Non TAA</t>
  </si>
  <si>
    <t xml:space="preserve">Dell Statement Of Work Cost </t>
  </si>
  <si>
    <r>
      <rPr>
        <b/>
        <sz val="11"/>
        <color theme="1"/>
        <rFont val="Calibri"/>
        <family val="2"/>
        <scheme val="minor"/>
      </rPr>
      <t>Legal:</t>
    </r>
    <r>
      <rPr>
        <sz val="11"/>
        <color theme="1"/>
        <rFont val="Calibri"/>
        <family val="2"/>
        <scheme val="minor"/>
      </rPr>
      <t xml:space="preserve"> If we do not have a MSA with your organization, can you provide a sample of your Terms &amp; Conditions for review as part of your bid submission?  </t>
    </r>
  </si>
  <si>
    <t>OPTIONAL: DELL EXTRA 100GB EXTRA CLOUD TIER LICENSING</t>
  </si>
  <si>
    <t>Dell Extra 100GB Extra Cloud Tier Licensing (Optional)</t>
  </si>
  <si>
    <t>MIGRATION SOW/PRO SERVICES FOR THE FOLLOWING:</t>
  </si>
  <si>
    <t xml:space="preserve">Discovery session with customer </t>
  </si>
  <si>
    <t xml:space="preserve">Pre check and validation of Data Domain environment </t>
  </si>
  <si>
    <t xml:space="preserve">Configure and send migration package </t>
  </si>
  <si>
    <t xml:space="preserve">Migration monitoring </t>
  </si>
  <si>
    <t xml:space="preserve">Migration commit execution </t>
  </si>
  <si>
    <t>Migration SOW/Pro Services needed for the following:</t>
  </si>
  <si>
    <t xml:space="preserve">a.) Discovery session with customer </t>
  </si>
  <si>
    <t>Migration services required to ensure the proper configuration and migration of settings from the source Data Domain to the target new Data Domain. Migration activities will be for the meta data disk and active tier and be performed remotely.</t>
  </si>
  <si>
    <t xml:space="preserve">b.) Pre check and validation of Data Domain environment </t>
  </si>
  <si>
    <t xml:space="preserve">c.) Configure and send migration package </t>
  </si>
  <si>
    <t xml:space="preserve">d.) Migration monitoring </t>
  </si>
  <si>
    <t xml:space="preserve">e.) Migration commit execution </t>
  </si>
  <si>
    <t xml:space="preserve">SGC is asking for pricing to replace the existing Data Domain with new Data Domain 9410 and migration services for active and cloud tier to provide a disk backup target to be configured per the BoM. </t>
  </si>
  <si>
    <t xml:space="preserve">“Best and Final” pricing </t>
  </si>
  <si>
    <r>
      <t xml:space="preserve">Bid Submission: </t>
    </r>
    <r>
      <rPr>
        <sz val="11"/>
        <color theme="1"/>
        <rFont val="Calibri"/>
        <family val="2"/>
        <scheme val="minor"/>
      </rPr>
      <t>Bidder will submit the last page of the RFP document – completed and signed as part of their bid submission by the bid submission due date established by this RFP.</t>
    </r>
  </si>
  <si>
    <r>
      <t xml:space="preserve">Bid Submission: </t>
    </r>
    <r>
      <rPr>
        <sz val="11"/>
        <color theme="1"/>
        <rFont val="Calibri"/>
        <family val="2"/>
        <scheme val="minor"/>
      </rPr>
      <t>Bidder will submit this Exhibit A spreadsheet completed as part of their bid submission by the bid submission due date established by this RFP.</t>
    </r>
  </si>
  <si>
    <t>3 years, with 2 optional 1 year renewals in SGC's favor.</t>
  </si>
  <si>
    <t>Price/EA Year 4 (Optional Renewal)</t>
  </si>
  <si>
    <t>Price/EA Year 5 (Optional Renewal)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</si>
</sst>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4"/>
      <color theme="1"/>
      <name val="Calibri"/>
      <family val="2"/>
      <scheme val="minor"/>
    </font>
    <font>
      <sz val="12"/>
      <color theme="1"/>
      <name val="Calibri"/>
      <family val="2"/>
      <scheme val="minor"/>
    </font>
    <font>
      <b/>
      <sz val="12"/>
      <color theme="1"/>
      <name val="Calibri"/>
      <family val="2"/>
      <scheme val="minor"/>
    </font>
    <font>
      <b/>
      <sz val="12"/>
      <color rgb="FFFFFFFF"/>
      <name val="Calibri"/>
      <family val="2"/>
    </font>
    <font>
      <b/>
      <sz val="12"/>
      <color rgb="FF000000"/>
      <name val="Calibri"/>
      <family val="2"/>
    </font>
    <font>
      <b/>
      <sz val="16"/>
      <color rgb="FFFFFFFF"/>
      <name val="Calibri"/>
      <family val="2"/>
    </font>
    <font>
      <b/>
      <sz val="18"/>
      <color theme="0"/>
      <name val="Calibri"/>
      <family val="2"/>
      <scheme val="minor"/>
    </font>
    <font>
      <b/>
      <sz val="14"/>
      <color theme="1"/>
      <name val="Calibri"/>
      <family val="2"/>
      <scheme val="minor"/>
    </font>
    <font>
      <b/>
      <u/>
      <sz val="14"/>
      <color theme="1"/>
      <name val="Calibri"/>
      <family val="2"/>
      <scheme val="minor"/>
    </font>
    <font>
      <b/>
      <sz val="12"/>
      <name val="Calibri"/>
      <family val="2"/>
    </font>
    <font>
      <sz val="10"/>
      <color rgb="FF000000"/>
      <name val="Arial"/>
      <family val="2"/>
    </font>
    <font>
      <b/>
      <sz val="11"/>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366092"/>
        <bgColor indexed="64"/>
      </patternFill>
    </fill>
    <fill>
      <patternFill patternType="solid">
        <fgColor theme="4" tint="-0.499984740745262"/>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4">
    <xf numFmtId="0" fontId="0" fillId="0" borderId="0"/>
    <xf numFmtId="0" fontId="3" fillId="0" borderId="0"/>
    <xf numFmtId="44" fontId="3" fillId="0" borderId="0" applyFont="0" applyFill="0" applyBorder="0" applyAlignment="0" applyProtection="0"/>
    <xf numFmtId="0" fontId="1" fillId="0" borderId="0"/>
  </cellStyleXfs>
  <cellXfs count="141">
    <xf numFmtId="0" fontId="0" fillId="0" borderId="0" xfId="0"/>
    <xf numFmtId="0" fontId="0" fillId="0" borderId="0" xfId="0" applyAlignment="1">
      <alignment wrapText="1"/>
    </xf>
    <xf numFmtId="0" fontId="0" fillId="0" borderId="0" xfId="0" applyBorder="1"/>
    <xf numFmtId="0" fontId="0" fillId="0" borderId="0" xfId="0" applyBorder="1" applyAlignment="1">
      <alignment vertical="top" wrapText="1"/>
    </xf>
    <xf numFmtId="164" fontId="0" fillId="0" borderId="2" xfId="0" applyNumberFormat="1" applyBorder="1" applyAlignment="1">
      <alignment horizontal="center" vertical="center"/>
    </xf>
    <xf numFmtId="0" fontId="0" fillId="0" borderId="2" xfId="0" applyBorder="1" applyAlignment="1">
      <alignment horizontal="center" vertical="center"/>
    </xf>
    <xf numFmtId="0" fontId="0" fillId="0" borderId="0" xfId="0" applyAlignment="1">
      <alignment vertical="center" wrapText="1"/>
    </xf>
    <xf numFmtId="0" fontId="0" fillId="0" borderId="2" xfId="0" applyBorder="1" applyAlignment="1">
      <alignment vertical="center" wrapText="1"/>
    </xf>
    <xf numFmtId="0" fontId="5" fillId="0" borderId="0" xfId="0" applyFont="1" applyAlignment="1"/>
    <xf numFmtId="0" fontId="0" fillId="0" borderId="0" xfId="0" applyAlignment="1">
      <alignment vertical="center"/>
    </xf>
    <xf numFmtId="0" fontId="0" fillId="0" borderId="9" xfId="0" applyBorder="1" applyAlignment="1">
      <alignment horizontal="center" vertical="center" wrapText="1"/>
    </xf>
    <xf numFmtId="0" fontId="0" fillId="0" borderId="0" xfId="0" applyAlignment="1">
      <alignment horizontal="center" vertical="center"/>
    </xf>
    <xf numFmtId="0" fontId="8" fillId="2" borderId="2" xfId="0" applyFont="1" applyFill="1" applyBorder="1" applyAlignment="1">
      <alignment horizontal="center" vertical="center"/>
    </xf>
    <xf numFmtId="0" fontId="6" fillId="0" borderId="0" xfId="0" applyFont="1" applyBorder="1" applyAlignment="1">
      <alignment vertical="center" wrapText="1"/>
    </xf>
    <xf numFmtId="0" fontId="7" fillId="0" borderId="0" xfId="0" applyFont="1" applyFill="1" applyBorder="1" applyAlignment="1">
      <alignment vertical="center"/>
    </xf>
    <xf numFmtId="0" fontId="6" fillId="2" borderId="2" xfId="0" applyFont="1" applyFill="1" applyBorder="1" applyAlignment="1">
      <alignment horizontal="center" vertical="center"/>
    </xf>
    <xf numFmtId="0" fontId="0" fillId="0" borderId="2" xfId="0" applyBorder="1"/>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2" xfId="0" applyFont="1" applyBorder="1" applyAlignment="1">
      <alignment horizontal="left" vertical="center"/>
    </xf>
    <xf numFmtId="0" fontId="8"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0" fillId="0" borderId="0" xfId="0" applyBorder="1" applyAlignment="1">
      <alignment vertical="top" wrapText="1"/>
    </xf>
    <xf numFmtId="0" fontId="0" fillId="0" borderId="14" xfId="0" applyFont="1" applyBorder="1" applyAlignment="1">
      <alignment vertical="center"/>
    </xf>
    <xf numFmtId="0" fontId="0" fillId="0" borderId="14" xfId="0" applyBorder="1" applyAlignment="1">
      <alignment horizontal="left"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164" fontId="2" fillId="2" borderId="2" xfId="0" applyNumberFormat="1" applyFont="1" applyFill="1"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2" xfId="0" applyFont="1" applyBorder="1" applyAlignment="1">
      <alignment vertical="center"/>
    </xf>
    <xf numFmtId="0" fontId="5" fillId="0" borderId="2" xfId="0" applyFont="1" applyBorder="1" applyAlignment="1">
      <alignment wrapText="1"/>
    </xf>
    <xf numFmtId="0" fontId="5" fillId="0" borderId="2" xfId="0" applyFont="1" applyBorder="1" applyAlignment="1">
      <alignment horizontal="center" vertical="center"/>
    </xf>
    <xf numFmtId="0" fontId="5" fillId="0" borderId="2" xfId="0" applyFont="1" applyBorder="1" applyAlignment="1">
      <alignment vertical="center"/>
    </xf>
    <xf numFmtId="0" fontId="5" fillId="0" borderId="2" xfId="0" applyFont="1" applyBorder="1" applyAlignment="1">
      <alignment vertical="center" wrapText="1"/>
    </xf>
    <xf numFmtId="0" fontId="4" fillId="0" borderId="2" xfId="0" applyFont="1" applyBorder="1"/>
    <xf numFmtId="0" fontId="0" fillId="0" borderId="0" xfId="0" applyAlignment="1"/>
    <xf numFmtId="0" fontId="4" fillId="0" borderId="0" xfId="0" applyFont="1" applyBorder="1" applyAlignment="1">
      <alignment vertical="center" wrapText="1"/>
    </xf>
    <xf numFmtId="0" fontId="11" fillId="0" borderId="0" xfId="0" applyFont="1" applyBorder="1" applyAlignment="1"/>
    <xf numFmtId="0" fontId="0"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xf>
    <xf numFmtId="0" fontId="0" fillId="0" borderId="0" xfId="0" applyBorder="1" applyAlignment="1"/>
    <xf numFmtId="0" fontId="0" fillId="0" borderId="0" xfId="0" applyBorder="1" applyAlignment="1">
      <alignment vertical="top"/>
    </xf>
    <xf numFmtId="0" fontId="0" fillId="0" borderId="2" xfId="0" applyBorder="1" applyAlignment="1">
      <alignment horizontal="center" vertical="center" wrapText="1"/>
    </xf>
    <xf numFmtId="0" fontId="5" fillId="0" borderId="0" xfId="0" applyFont="1" applyFill="1" applyAlignment="1"/>
    <xf numFmtId="0" fontId="0" fillId="0" borderId="3" xfId="0" applyFont="1" applyBorder="1" applyAlignment="1">
      <alignment horizontal="left" vertical="center"/>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Border="1" applyAlignment="1">
      <alignment vertical="center" wrapText="1"/>
    </xf>
    <xf numFmtId="0" fontId="0" fillId="0" borderId="3" xfId="0" applyFont="1" applyBorder="1" applyAlignment="1">
      <alignment horizontal="left" vertical="center" wrapText="1"/>
    </xf>
    <xf numFmtId="0" fontId="0" fillId="0" borderId="2" xfId="0" applyFont="1" applyBorder="1" applyAlignment="1">
      <alignment horizontal="left" vertical="center" wrapText="1"/>
    </xf>
    <xf numFmtId="0" fontId="0" fillId="0" borderId="5" xfId="0" applyFont="1" applyBorder="1" applyAlignment="1">
      <alignment horizontal="left" vertical="center" wrapText="1"/>
    </xf>
    <xf numFmtId="0" fontId="5" fillId="5" borderId="0" xfId="0" applyFont="1" applyFill="1" applyAlignment="1"/>
    <xf numFmtId="0" fontId="13" fillId="0" borderId="2" xfId="0" applyFont="1" applyFill="1" applyBorder="1" applyAlignment="1">
      <alignment vertical="center"/>
    </xf>
    <xf numFmtId="164" fontId="2" fillId="2" borderId="13" xfId="0" applyNumberFormat="1" applyFont="1" applyFill="1" applyBorder="1" applyAlignment="1">
      <alignment horizontal="center" vertical="center"/>
    </xf>
    <xf numFmtId="0" fontId="0" fillId="0" borderId="2" xfId="0" applyBorder="1" applyAlignment="1"/>
    <xf numFmtId="164" fontId="0" fillId="0" borderId="2" xfId="0" applyNumberFormat="1" applyBorder="1"/>
    <xf numFmtId="0" fontId="0" fillId="0" borderId="0" xfId="0" applyBorder="1" applyAlignment="1">
      <alignment horizontal="left" vertical="center" wrapText="1"/>
    </xf>
    <xf numFmtId="164" fontId="2" fillId="0" borderId="2" xfId="0" applyNumberFormat="1" applyFont="1" applyFill="1" applyBorder="1" applyAlignment="1">
      <alignment horizontal="center" vertical="center"/>
    </xf>
    <xf numFmtId="0" fontId="0" fillId="0" borderId="0" xfId="0" applyFill="1"/>
    <xf numFmtId="0" fontId="14" fillId="0" borderId="0" xfId="0" applyFont="1" applyAlignment="1">
      <alignment vertical="center"/>
    </xf>
    <xf numFmtId="0" fontId="0" fillId="0" borderId="15" xfId="0" applyFont="1" applyBorder="1" applyAlignment="1">
      <alignment horizontal="center" vertical="center"/>
    </xf>
    <xf numFmtId="0" fontId="0" fillId="0" borderId="5" xfId="0" applyFont="1" applyBorder="1" applyAlignment="1">
      <alignment horizontal="center" vertical="center"/>
    </xf>
    <xf numFmtId="0" fontId="0" fillId="0" borderId="15" xfId="0" applyFont="1" applyBorder="1" applyAlignment="1">
      <alignment horizontal="left" vertical="center" wrapText="1"/>
    </xf>
    <xf numFmtId="0" fontId="0" fillId="0" borderId="15" xfId="0" applyFont="1" applyBorder="1" applyAlignment="1">
      <alignment horizontal="center" vertical="center" wrapText="1"/>
    </xf>
    <xf numFmtId="164" fontId="0" fillId="2" borderId="2" xfId="0" applyNumberFormat="1" applyFill="1" applyBorder="1" applyAlignment="1">
      <alignment horizontal="center" vertical="center"/>
    </xf>
    <xf numFmtId="0" fontId="0" fillId="0" borderId="6" xfId="0" applyFont="1" applyBorder="1" applyAlignment="1">
      <alignment horizontal="center" vertical="center" wrapText="1"/>
    </xf>
    <xf numFmtId="0" fontId="0" fillId="0" borderId="13" xfId="0" applyBorder="1" applyAlignment="1">
      <alignment horizontal="center" vertical="center"/>
    </xf>
    <xf numFmtId="0" fontId="2" fillId="0" borderId="14" xfId="0" applyFont="1" applyBorder="1" applyAlignment="1">
      <alignment vertical="center" wrapText="1"/>
    </xf>
    <xf numFmtId="0" fontId="0" fillId="0" borderId="14" xfId="0" applyFont="1" applyBorder="1" applyAlignment="1">
      <alignment vertical="center" wrapText="1"/>
    </xf>
    <xf numFmtId="0" fontId="0" fillId="0" borderId="2" xfId="0" applyBorder="1" applyAlignment="1">
      <alignment vertical="center"/>
    </xf>
    <xf numFmtId="0" fontId="0" fillId="0" borderId="13" xfId="0" applyFont="1" applyBorder="1" applyAlignment="1">
      <alignment horizontal="left" vertical="center" wrapText="1"/>
    </xf>
    <xf numFmtId="0" fontId="0" fillId="0" borderId="13" xfId="0" applyFont="1" applyBorder="1" applyAlignment="1">
      <alignment horizontal="center" vertical="center" wrapText="1"/>
    </xf>
    <xf numFmtId="164" fontId="0" fillId="0" borderId="13" xfId="0" applyNumberFormat="1" applyBorder="1" applyAlignment="1">
      <alignment horizontal="center" vertical="center"/>
    </xf>
    <xf numFmtId="0" fontId="2" fillId="5" borderId="2" xfId="0" applyFont="1" applyFill="1" applyBorder="1" applyAlignment="1">
      <alignment horizontal="center" wrapText="1"/>
    </xf>
    <xf numFmtId="0" fontId="0" fillId="0" borderId="13" xfId="0" applyBorder="1" applyAlignment="1"/>
    <xf numFmtId="164" fontId="0" fillId="0" borderId="13" xfId="0" applyNumberFormat="1" applyBorder="1"/>
    <xf numFmtId="0" fontId="0" fillId="0" borderId="13" xfId="0" applyBorder="1" applyAlignment="1">
      <alignment horizontal="left" vertical="center" wrapText="1"/>
    </xf>
    <xf numFmtId="0" fontId="0" fillId="0" borderId="13" xfId="0" applyBorder="1" applyAlignment="1">
      <alignment horizontal="center" vertical="center" wrapText="1"/>
    </xf>
    <xf numFmtId="164" fontId="2" fillId="0" borderId="13" xfId="0" applyNumberFormat="1" applyFont="1" applyFill="1" applyBorder="1" applyAlignment="1">
      <alignment horizontal="center" vertical="center"/>
    </xf>
    <xf numFmtId="164" fontId="15" fillId="2" borderId="13" xfId="0" applyNumberFormat="1" applyFont="1" applyFill="1" applyBorder="1" applyAlignment="1">
      <alignment horizontal="center" vertical="center"/>
    </xf>
    <xf numFmtId="0" fontId="4" fillId="0" borderId="3" xfId="0" applyFont="1" applyBorder="1" applyAlignment="1">
      <alignment horizontal="left" vertical="center" wrapText="1"/>
    </xf>
    <xf numFmtId="0" fontId="4" fillId="0" borderId="14" xfId="0" applyFont="1" applyBorder="1" applyAlignment="1">
      <alignment horizontal="left" vertical="center" wrapText="1"/>
    </xf>
    <xf numFmtId="0" fontId="0" fillId="0" borderId="3" xfId="0" applyBorder="1" applyAlignment="1">
      <alignment horizontal="center"/>
    </xf>
    <xf numFmtId="0" fontId="0" fillId="0" borderId="14" xfId="0" applyBorder="1" applyAlignment="1">
      <alignment horizontal="center"/>
    </xf>
    <xf numFmtId="0" fontId="12" fillId="0" borderId="3" xfId="0" applyFont="1" applyBorder="1" applyAlignment="1">
      <alignment horizontal="left"/>
    </xf>
    <xf numFmtId="0" fontId="12" fillId="0" borderId="14" xfId="0" applyFont="1" applyBorder="1" applyAlignment="1">
      <alignment horizontal="left"/>
    </xf>
    <xf numFmtId="0" fontId="4" fillId="0" borderId="3" xfId="0" applyFont="1" applyBorder="1" applyAlignment="1">
      <alignment horizontal="left"/>
    </xf>
    <xf numFmtId="0" fontId="4" fillId="0" borderId="14" xfId="0" applyFont="1" applyBorder="1" applyAlignment="1">
      <alignment horizontal="left"/>
    </xf>
    <xf numFmtId="0" fontId="10" fillId="4" borderId="0" xfId="0" applyFont="1" applyFill="1" applyAlignment="1">
      <alignment horizont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6" fillId="0" borderId="2" xfId="0" applyFont="1" applyBorder="1" applyAlignment="1">
      <alignment horizontal="center" vertical="center" wrapText="1"/>
    </xf>
    <xf numFmtId="0" fontId="9" fillId="3" borderId="2" xfId="0" applyFont="1" applyFill="1" applyBorder="1" applyAlignment="1">
      <alignment horizontal="center" vertical="center"/>
    </xf>
    <xf numFmtId="0" fontId="6" fillId="0" borderId="2"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6" fillId="0" borderId="2" xfId="0" applyFont="1" applyBorder="1" applyAlignment="1">
      <alignment vertical="center" wrapText="1"/>
    </xf>
    <xf numFmtId="0" fontId="7" fillId="3" borderId="2" xfId="0" applyFont="1" applyFill="1" applyBorder="1" applyAlignment="1">
      <alignment horizontal="center" vertical="center" wrapText="1"/>
    </xf>
    <xf numFmtId="164" fontId="15" fillId="2" borderId="3" xfId="0" applyNumberFormat="1" applyFont="1" applyFill="1" applyBorder="1" applyAlignment="1">
      <alignment horizontal="center" vertical="center"/>
    </xf>
    <xf numFmtId="164" fontId="15" fillId="2" borderId="15" xfId="0" applyNumberFormat="1" applyFont="1" applyFill="1" applyBorder="1" applyAlignment="1">
      <alignment horizontal="center" vertical="center"/>
    </xf>
    <xf numFmtId="164" fontId="15" fillId="2" borderId="14" xfId="0" applyNumberFormat="1" applyFont="1" applyFill="1" applyBorder="1" applyAlignment="1">
      <alignment horizontal="center" vertical="center"/>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0" xfId="0" applyFont="1" applyBorder="1" applyAlignment="1">
      <alignment horizontal="left" vertical="top" wrapText="1"/>
    </xf>
    <xf numFmtId="0" fontId="2" fillId="0" borderId="10" xfId="0" applyFont="1" applyBorder="1" applyAlignment="1">
      <alignment horizontal="left" vertical="top" wrapText="1"/>
    </xf>
    <xf numFmtId="0" fontId="2" fillId="0" borderId="7" xfId="0" applyFont="1" applyBorder="1" applyAlignment="1">
      <alignment horizontal="left" vertical="top" wrapText="1"/>
    </xf>
    <xf numFmtId="0" fontId="2" fillId="0" borderId="1" xfId="0" applyFont="1" applyBorder="1" applyAlignment="1">
      <alignment horizontal="left" vertical="top" wrapText="1"/>
    </xf>
    <xf numFmtId="0" fontId="2" fillId="0" borderId="8" xfId="0" applyFont="1" applyBorder="1" applyAlignment="1">
      <alignment horizontal="left" vertical="top" wrapText="1"/>
    </xf>
    <xf numFmtId="0" fontId="2" fillId="0" borderId="3"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left" vertical="center" wrapText="1"/>
    </xf>
    <xf numFmtId="0" fontId="2" fillId="0" borderId="3" xfId="0" applyFont="1" applyBorder="1" applyAlignment="1">
      <alignment horizontal="left"/>
    </xf>
    <xf numFmtId="0" fontId="2" fillId="0" borderId="15" xfId="0" applyFont="1" applyBorder="1" applyAlignment="1">
      <alignment horizontal="left"/>
    </xf>
    <xf numFmtId="0" fontId="2" fillId="0" borderId="14" xfId="0" applyFont="1" applyBorder="1" applyAlignment="1">
      <alignment horizontal="left"/>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7" fillId="3" borderId="9" xfId="0" applyFont="1" applyFill="1" applyBorder="1" applyAlignment="1">
      <alignment horizontal="center" vertical="center"/>
    </xf>
    <xf numFmtId="0" fontId="7" fillId="3" borderId="0" xfId="0" applyFont="1" applyFill="1" applyBorder="1" applyAlignment="1">
      <alignment horizontal="center" vertical="center"/>
    </xf>
    <xf numFmtId="0" fontId="13" fillId="0" borderId="3" xfId="0" applyFont="1" applyFill="1" applyBorder="1" applyAlignment="1">
      <alignment horizontal="left" vertical="center"/>
    </xf>
    <xf numFmtId="0" fontId="13" fillId="0" borderId="15" xfId="0" applyFont="1" applyFill="1" applyBorder="1" applyAlignment="1">
      <alignment horizontal="left" vertical="center"/>
    </xf>
    <xf numFmtId="0" fontId="13" fillId="0" borderId="14"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0" fillId="0" borderId="0" xfId="0" applyFill="1" applyBorder="1" applyAlignment="1">
      <alignment horizontal="center" vertical="center"/>
    </xf>
    <xf numFmtId="0" fontId="0" fillId="0" borderId="15" xfId="0" applyFont="1"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cellXfs>
  <cellStyles count="4">
    <cellStyle name="Currency 2" xfId="2" xr:uid="{00000000-0005-0000-0000-000000000000}"/>
    <cellStyle name="Normal" xfId="0" builtinId="0"/>
    <cellStyle name="Normal 2" xfId="3" xr:uid="{00000000-0005-0000-0000-000002000000}"/>
    <cellStyle name="Normal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8"/>
  <sheetViews>
    <sheetView zoomScale="99" workbookViewId="0">
      <selection activeCell="B14" sqref="B14"/>
    </sheetView>
  </sheetViews>
  <sheetFormatPr defaultRowHeight="15" x14ac:dyDescent="0.25"/>
  <cols>
    <col min="2" max="2" width="129.7109375" customWidth="1"/>
  </cols>
  <sheetData>
    <row r="1" spans="1:3" ht="54" customHeight="1" x14ac:dyDescent="0.25">
      <c r="A1" s="86" t="s">
        <v>24</v>
      </c>
      <c r="B1" s="87"/>
      <c r="C1" s="40"/>
    </row>
    <row r="2" spans="1:3" x14ac:dyDescent="0.25">
      <c r="A2" s="88"/>
      <c r="B2" s="89"/>
      <c r="C2" s="39"/>
    </row>
    <row r="3" spans="1:3" ht="18.75" x14ac:dyDescent="0.3">
      <c r="A3" s="90" t="s">
        <v>30</v>
      </c>
      <c r="B3" s="91"/>
    </row>
    <row r="4" spans="1:3" ht="18.75" x14ac:dyDescent="0.3">
      <c r="A4" s="92" t="s">
        <v>31</v>
      </c>
      <c r="B4" s="93"/>
      <c r="C4" s="41"/>
    </row>
    <row r="5" spans="1:3" ht="18.75" x14ac:dyDescent="0.3">
      <c r="A5" s="38" t="s">
        <v>32</v>
      </c>
      <c r="B5" s="38" t="s">
        <v>33</v>
      </c>
    </row>
    <row r="6" spans="1:3" ht="18.75" x14ac:dyDescent="0.3">
      <c r="A6" s="38" t="s">
        <v>34</v>
      </c>
      <c r="B6" s="38" t="s">
        <v>35</v>
      </c>
    </row>
    <row r="7" spans="1:3" ht="18.75" x14ac:dyDescent="0.3">
      <c r="A7" s="38" t="s">
        <v>36</v>
      </c>
      <c r="B7" s="38" t="s">
        <v>37</v>
      </c>
    </row>
    <row r="8" spans="1:3" ht="18.75" x14ac:dyDescent="0.3">
      <c r="A8" s="38" t="s">
        <v>38</v>
      </c>
      <c r="B8" s="38" t="s">
        <v>41</v>
      </c>
    </row>
  </sheetData>
  <mergeCells count="4">
    <mergeCell ref="A1:B1"/>
    <mergeCell ref="A2:B2"/>
    <mergeCell ref="A3:B3"/>
    <mergeCell ref="A4:B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62CE3-B3BB-49A2-8355-00E46984C3FF}">
  <dimension ref="A1:C6"/>
  <sheetViews>
    <sheetView workbookViewId="0">
      <selection activeCell="C14" sqref="C14"/>
    </sheetView>
  </sheetViews>
  <sheetFormatPr defaultRowHeight="15" x14ac:dyDescent="0.25"/>
  <cols>
    <col min="2" max="2" width="18.140625" bestFit="1" customWidth="1"/>
    <col min="3" max="3" width="81.42578125" bestFit="1" customWidth="1"/>
  </cols>
  <sheetData>
    <row r="1" spans="1:3" ht="23.25" x14ac:dyDescent="0.35">
      <c r="A1" s="94" t="s">
        <v>25</v>
      </c>
      <c r="B1" s="94"/>
      <c r="C1" s="94"/>
    </row>
    <row r="2" spans="1:3" ht="47.25" x14ac:dyDescent="0.25">
      <c r="A2" s="95">
        <v>1</v>
      </c>
      <c r="B2" s="97" t="s">
        <v>26</v>
      </c>
      <c r="C2" s="34" t="s">
        <v>117</v>
      </c>
    </row>
    <row r="3" spans="1:3" ht="47.25" x14ac:dyDescent="0.25">
      <c r="A3" s="96"/>
      <c r="B3" s="98"/>
      <c r="C3" s="34" t="s">
        <v>112</v>
      </c>
    </row>
    <row r="4" spans="1:3" ht="15.75" x14ac:dyDescent="0.25">
      <c r="A4" s="35">
        <v>2</v>
      </c>
      <c r="B4" s="36" t="s">
        <v>27</v>
      </c>
      <c r="C4" s="37" t="s">
        <v>42</v>
      </c>
    </row>
    <row r="5" spans="1:3" s="9" customFormat="1" ht="15.75" x14ac:dyDescent="0.25">
      <c r="A5" s="35">
        <v>3</v>
      </c>
      <c r="B5" s="36" t="s">
        <v>28</v>
      </c>
      <c r="C5" s="37" t="s">
        <v>121</v>
      </c>
    </row>
    <row r="6" spans="1:3" x14ac:dyDescent="0.25">
      <c r="A6" s="32">
        <v>4</v>
      </c>
      <c r="B6" s="16" t="s">
        <v>29</v>
      </c>
      <c r="C6" s="16" t="s">
        <v>118</v>
      </c>
    </row>
  </sheetData>
  <mergeCells count="3">
    <mergeCell ref="A1:C1"/>
    <mergeCell ref="A2:A3"/>
    <mergeCell ref="B2: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9"/>
  <sheetViews>
    <sheetView workbookViewId="0">
      <pane ySplit="3" topLeftCell="A4" activePane="bottomLeft" state="frozen"/>
      <selection pane="bottomLeft" activeCell="B22" sqref="B22"/>
    </sheetView>
  </sheetViews>
  <sheetFormatPr defaultRowHeight="15" x14ac:dyDescent="0.25"/>
  <cols>
    <col min="1" max="1" width="2.85546875" style="11" bestFit="1" customWidth="1"/>
    <col min="2" max="2" width="98.5703125" bestFit="1" customWidth="1"/>
    <col min="5" max="5" width="65.42578125" customWidth="1"/>
    <col min="6" max="6" width="9.28515625" customWidth="1"/>
    <col min="10" max="10" width="57.7109375" customWidth="1"/>
  </cols>
  <sheetData>
    <row r="1" spans="1:6" s="8" customFormat="1" ht="30.6" customHeight="1" x14ac:dyDescent="0.25">
      <c r="A1" s="99" t="s">
        <v>17</v>
      </c>
      <c r="B1" s="99"/>
      <c r="C1" s="99"/>
      <c r="D1" s="99"/>
      <c r="E1" s="99"/>
      <c r="F1" s="13"/>
    </row>
    <row r="2" spans="1:6" s="8" customFormat="1" ht="21" x14ac:dyDescent="0.25">
      <c r="A2" s="100" t="s">
        <v>20</v>
      </c>
      <c r="B2" s="100"/>
      <c r="C2" s="100"/>
      <c r="D2" s="100"/>
      <c r="E2" s="100"/>
      <c r="F2" s="14"/>
    </row>
    <row r="3" spans="1:6" s="9" customFormat="1" ht="15.75" x14ac:dyDescent="0.25">
      <c r="A3" s="101" t="s">
        <v>39</v>
      </c>
      <c r="B3" s="101"/>
      <c r="C3" s="12" t="s">
        <v>13</v>
      </c>
      <c r="D3" s="12" t="s">
        <v>14</v>
      </c>
      <c r="E3" s="15" t="s">
        <v>15</v>
      </c>
    </row>
    <row r="4" spans="1:6" s="9" customFormat="1" ht="15.75" x14ac:dyDescent="0.25">
      <c r="A4" s="42">
        <v>1</v>
      </c>
      <c r="B4" s="19" t="s">
        <v>97</v>
      </c>
      <c r="C4" s="20"/>
      <c r="D4" s="20"/>
      <c r="E4" s="21"/>
    </row>
    <row r="5" spans="1:6" x14ac:dyDescent="0.25">
      <c r="A5" s="5">
        <v>2</v>
      </c>
      <c r="B5" s="53" t="s">
        <v>98</v>
      </c>
      <c r="C5" s="53"/>
      <c r="D5" s="53"/>
      <c r="E5" s="53"/>
    </row>
    <row r="6" spans="1:6" x14ac:dyDescent="0.25">
      <c r="A6" s="43">
        <v>3</v>
      </c>
      <c r="B6" s="17" t="s">
        <v>99</v>
      </c>
      <c r="C6" s="16"/>
      <c r="D6" s="16"/>
      <c r="E6" s="16"/>
    </row>
    <row r="7" spans="1:6" x14ac:dyDescent="0.25">
      <c r="A7" s="5">
        <v>4</v>
      </c>
      <c r="B7" s="18" t="s">
        <v>103</v>
      </c>
      <c r="C7" s="16"/>
      <c r="D7" s="16"/>
      <c r="E7" s="16"/>
    </row>
    <row r="8" spans="1:6" x14ac:dyDescent="0.25">
      <c r="A8" s="5">
        <v>5</v>
      </c>
      <c r="B8" s="23" t="s">
        <v>100</v>
      </c>
      <c r="C8" s="16"/>
      <c r="D8" s="16"/>
      <c r="E8" s="16"/>
    </row>
    <row r="9" spans="1:6" x14ac:dyDescent="0.25">
      <c r="A9" s="102">
        <v>6</v>
      </c>
      <c r="B9" s="23" t="s">
        <v>110</v>
      </c>
      <c r="C9" s="16"/>
      <c r="D9" s="16"/>
      <c r="E9" s="16"/>
    </row>
    <row r="10" spans="1:6" x14ac:dyDescent="0.25">
      <c r="A10" s="103"/>
      <c r="B10" s="23" t="s">
        <v>111</v>
      </c>
      <c r="C10" s="16"/>
      <c r="D10" s="16"/>
      <c r="E10" s="16"/>
    </row>
    <row r="11" spans="1:6" x14ac:dyDescent="0.25">
      <c r="A11" s="103"/>
      <c r="B11" s="23" t="s">
        <v>113</v>
      </c>
      <c r="C11" s="16"/>
      <c r="D11" s="16"/>
      <c r="E11" s="16"/>
    </row>
    <row r="12" spans="1:6" x14ac:dyDescent="0.25">
      <c r="A12" s="103"/>
      <c r="B12" s="23" t="s">
        <v>114</v>
      </c>
      <c r="C12" s="16"/>
      <c r="D12" s="16"/>
      <c r="E12" s="16"/>
    </row>
    <row r="13" spans="1:6" x14ac:dyDescent="0.25">
      <c r="A13" s="103"/>
      <c r="B13" s="23" t="s">
        <v>115</v>
      </c>
      <c r="C13" s="16"/>
      <c r="D13" s="16"/>
      <c r="E13" s="16"/>
    </row>
    <row r="14" spans="1:6" x14ac:dyDescent="0.25">
      <c r="A14" s="104"/>
      <c r="B14" s="23" t="s">
        <v>116</v>
      </c>
      <c r="C14" s="16"/>
      <c r="D14" s="16"/>
      <c r="E14" s="16"/>
    </row>
    <row r="15" spans="1:6" ht="30" x14ac:dyDescent="0.25">
      <c r="A15" s="31">
        <v>7</v>
      </c>
      <c r="B15" s="73" t="s">
        <v>119</v>
      </c>
      <c r="C15" s="16"/>
      <c r="D15" s="16"/>
      <c r="E15" s="16"/>
    </row>
    <row r="16" spans="1:6" ht="30" x14ac:dyDescent="0.25">
      <c r="A16" s="31">
        <v>8</v>
      </c>
      <c r="B16" s="73" t="s">
        <v>120</v>
      </c>
      <c r="C16" s="16"/>
      <c r="D16" s="16"/>
      <c r="E16" s="16"/>
    </row>
    <row r="17" spans="1:5" ht="30" x14ac:dyDescent="0.25">
      <c r="A17" s="44">
        <v>9</v>
      </c>
      <c r="B17" s="1" t="s">
        <v>18</v>
      </c>
      <c r="C17" s="16"/>
      <c r="D17" s="16"/>
      <c r="E17" s="16"/>
    </row>
    <row r="18" spans="1:5" ht="30" x14ac:dyDescent="0.25">
      <c r="A18" s="44">
        <v>10</v>
      </c>
      <c r="B18" s="24" t="s">
        <v>19</v>
      </c>
      <c r="C18" s="16"/>
      <c r="D18" s="16"/>
      <c r="E18" s="16"/>
    </row>
    <row r="19" spans="1:5" ht="30" x14ac:dyDescent="0.25">
      <c r="A19" s="44">
        <v>11</v>
      </c>
      <c r="B19" s="74" t="s">
        <v>101</v>
      </c>
      <c r="C19" s="16"/>
      <c r="D19" s="16"/>
      <c r="E19" s="16"/>
    </row>
  </sheetData>
  <mergeCells count="4">
    <mergeCell ref="A1:E1"/>
    <mergeCell ref="A2:E2"/>
    <mergeCell ref="A3:B3"/>
    <mergeCell ref="A9:A14"/>
  </mergeCells>
  <pageMargins left="0.25" right="0.2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
  <sheetViews>
    <sheetView workbookViewId="0">
      <selection activeCell="C19" sqref="C19"/>
    </sheetView>
  </sheetViews>
  <sheetFormatPr defaultColWidth="8.7109375" defaultRowHeight="15" x14ac:dyDescent="0.25"/>
  <cols>
    <col min="1" max="1" width="1.85546875" style="6" bestFit="1" customWidth="1"/>
    <col min="2" max="2" width="23.140625" style="6" bestFit="1" customWidth="1"/>
    <col min="3" max="5" width="30.5703125" style="6" customWidth="1"/>
    <col min="6" max="16384" width="8.7109375" style="6"/>
  </cols>
  <sheetData>
    <row r="1" spans="1:5" ht="15.75" x14ac:dyDescent="0.25">
      <c r="A1" s="107" t="s">
        <v>1</v>
      </c>
      <c r="B1" s="107"/>
      <c r="C1" s="107"/>
      <c r="D1" s="107"/>
      <c r="E1" s="107"/>
    </row>
    <row r="2" spans="1:5" ht="15.75" x14ac:dyDescent="0.25">
      <c r="A2" s="108" t="s">
        <v>2</v>
      </c>
      <c r="B2" s="108"/>
      <c r="C2" s="108"/>
      <c r="D2" s="108"/>
      <c r="E2" s="108"/>
    </row>
    <row r="3" spans="1:5" x14ac:dyDescent="0.25">
      <c r="A3" s="7">
        <v>1</v>
      </c>
      <c r="B3" s="7" t="s">
        <v>3</v>
      </c>
      <c r="C3" s="105"/>
      <c r="D3" s="105"/>
      <c r="E3" s="105"/>
    </row>
    <row r="4" spans="1:5" ht="20.100000000000001" customHeight="1" x14ac:dyDescent="0.25">
      <c r="A4" s="7">
        <v>2</v>
      </c>
      <c r="B4" s="7" t="s">
        <v>4</v>
      </c>
      <c r="C4" s="105"/>
      <c r="D4" s="105"/>
      <c r="E4" s="105"/>
    </row>
    <row r="5" spans="1:5" x14ac:dyDescent="0.25">
      <c r="A5" s="7">
        <v>3</v>
      </c>
      <c r="B5" s="7" t="s">
        <v>5</v>
      </c>
      <c r="C5" s="105"/>
      <c r="D5" s="105"/>
      <c r="E5" s="105"/>
    </row>
    <row r="6" spans="1:5" x14ac:dyDescent="0.25">
      <c r="A6" s="7">
        <v>4</v>
      </c>
      <c r="B6" s="7" t="s">
        <v>6</v>
      </c>
      <c r="C6" s="105"/>
      <c r="D6" s="105"/>
      <c r="E6" s="105"/>
    </row>
    <row r="7" spans="1:5" x14ac:dyDescent="0.25">
      <c r="A7" s="7">
        <v>5</v>
      </c>
      <c r="B7" s="7" t="s">
        <v>7</v>
      </c>
      <c r="C7" s="105"/>
      <c r="D7" s="105"/>
      <c r="E7" s="105"/>
    </row>
    <row r="8" spans="1:5" x14ac:dyDescent="0.25">
      <c r="A8" s="7">
        <v>6</v>
      </c>
      <c r="B8" s="7" t="s">
        <v>8</v>
      </c>
      <c r="C8" s="105"/>
      <c r="D8" s="105"/>
      <c r="E8" s="105"/>
    </row>
    <row r="9" spans="1:5" x14ac:dyDescent="0.25">
      <c r="A9" s="7">
        <v>7</v>
      </c>
      <c r="B9" s="7" t="s">
        <v>9</v>
      </c>
      <c r="C9" s="105"/>
      <c r="D9" s="105"/>
      <c r="E9" s="105"/>
    </row>
    <row r="10" spans="1:5" ht="30" x14ac:dyDescent="0.25">
      <c r="A10" s="7">
        <v>8</v>
      </c>
      <c r="B10" s="7" t="s">
        <v>10</v>
      </c>
      <c r="C10" s="105"/>
      <c r="D10" s="105"/>
      <c r="E10" s="105"/>
    </row>
    <row r="11" spans="1:5" x14ac:dyDescent="0.25">
      <c r="A11" s="7">
        <v>9</v>
      </c>
      <c r="B11" s="7" t="s">
        <v>11</v>
      </c>
      <c r="C11" s="106"/>
      <c r="D11" s="106"/>
      <c r="E11" s="106"/>
    </row>
  </sheetData>
  <mergeCells count="11">
    <mergeCell ref="C6:E6"/>
    <mergeCell ref="A1:E1"/>
    <mergeCell ref="A2:E2"/>
    <mergeCell ref="C3:E3"/>
    <mergeCell ref="C4:E4"/>
    <mergeCell ref="C5:E5"/>
    <mergeCell ref="C7:E7"/>
    <mergeCell ref="C8:E8"/>
    <mergeCell ref="C9:E9"/>
    <mergeCell ref="C10:E10"/>
    <mergeCell ref="C11:E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0"/>
  <sheetViews>
    <sheetView tabSelected="1" workbookViewId="0">
      <pane xSplit="1" ySplit="3" topLeftCell="B4" activePane="bottomRight" state="frozen"/>
      <selection pane="topRight" activeCell="B1" sqref="B1"/>
      <selection pane="bottomLeft" activeCell="A4" sqref="A4"/>
      <selection pane="bottomRight" activeCell="E89" sqref="E89:G89"/>
    </sheetView>
  </sheetViews>
  <sheetFormatPr defaultRowHeight="15" x14ac:dyDescent="0.25"/>
  <cols>
    <col min="1" max="1" width="2.85546875" style="11" bestFit="1" customWidth="1"/>
    <col min="2" max="2" width="94" style="39" customWidth="1"/>
    <col min="3" max="3" width="14.5703125" customWidth="1"/>
    <col min="4" max="4" width="12.28515625" customWidth="1"/>
    <col min="5" max="5" width="20.7109375" style="11" customWidth="1"/>
    <col min="6" max="6" width="20.7109375" customWidth="1"/>
    <col min="7" max="7" width="21.5703125" customWidth="1"/>
    <col min="10" max="10" width="57.7109375" customWidth="1"/>
  </cols>
  <sheetData>
    <row r="1" spans="1:7" s="8" customFormat="1" ht="45.95" customHeight="1" x14ac:dyDescent="0.25">
      <c r="A1" s="127" t="s">
        <v>16</v>
      </c>
      <c r="B1" s="128"/>
      <c r="C1" s="128"/>
      <c r="D1" s="128"/>
      <c r="E1" s="128"/>
      <c r="F1" s="128"/>
      <c r="G1" s="128"/>
    </row>
    <row r="2" spans="1:7" s="8" customFormat="1" ht="15.75" x14ac:dyDescent="0.25">
      <c r="A2" s="129" t="s">
        <v>12</v>
      </c>
      <c r="B2" s="130"/>
      <c r="C2" s="130"/>
      <c r="D2" s="130"/>
      <c r="E2" s="130"/>
      <c r="F2" s="130"/>
      <c r="G2" s="130"/>
    </row>
    <row r="3" spans="1:7" s="57" customFormat="1" ht="30" x14ac:dyDescent="0.25">
      <c r="A3" s="27"/>
      <c r="B3" s="28" t="s">
        <v>21</v>
      </c>
      <c r="C3" s="28" t="s">
        <v>22</v>
      </c>
      <c r="D3" s="29" t="s">
        <v>40</v>
      </c>
      <c r="E3" s="29" t="s">
        <v>95</v>
      </c>
      <c r="F3" s="79" t="s">
        <v>122</v>
      </c>
      <c r="G3" s="79" t="s">
        <v>123</v>
      </c>
    </row>
    <row r="4" spans="1:7" s="48" customFormat="1" ht="15.75" x14ac:dyDescent="0.25">
      <c r="A4" s="58"/>
      <c r="B4" s="131" t="s">
        <v>76</v>
      </c>
      <c r="C4" s="132"/>
      <c r="D4" s="132"/>
      <c r="E4" s="132"/>
      <c r="F4" s="132"/>
      <c r="G4" s="133"/>
    </row>
    <row r="5" spans="1:7" s="9" customFormat="1" x14ac:dyDescent="0.25">
      <c r="A5" s="42">
        <v>1</v>
      </c>
      <c r="B5" s="19" t="s">
        <v>43</v>
      </c>
      <c r="C5" s="42">
        <v>1</v>
      </c>
      <c r="D5" s="29"/>
      <c r="E5" s="4">
        <f t="shared" ref="E5:E27" si="0">SUM(C5:D5)</f>
        <v>1</v>
      </c>
      <c r="F5" s="4"/>
      <c r="G5" s="4"/>
    </row>
    <row r="6" spans="1:7" s="9" customFormat="1" x14ac:dyDescent="0.25">
      <c r="A6" s="42">
        <v>2</v>
      </c>
      <c r="B6" s="49" t="s">
        <v>44</v>
      </c>
      <c r="C6" s="50">
        <v>1</v>
      </c>
      <c r="D6" s="29"/>
      <c r="E6" s="4">
        <f t="shared" si="0"/>
        <v>1</v>
      </c>
      <c r="F6" s="4"/>
      <c r="G6" s="75"/>
    </row>
    <row r="7" spans="1:7" s="9" customFormat="1" x14ac:dyDescent="0.25">
      <c r="A7" s="42">
        <v>3</v>
      </c>
      <c r="B7" s="49" t="s">
        <v>45</v>
      </c>
      <c r="C7" s="50">
        <v>1</v>
      </c>
      <c r="D7" s="29"/>
      <c r="E7" s="4">
        <f t="shared" si="0"/>
        <v>1</v>
      </c>
      <c r="F7" s="4"/>
      <c r="G7" s="75"/>
    </row>
    <row r="8" spans="1:7" s="9" customFormat="1" x14ac:dyDescent="0.25">
      <c r="A8" s="42">
        <v>4</v>
      </c>
      <c r="B8" s="49" t="s">
        <v>46</v>
      </c>
      <c r="C8" s="50">
        <v>1</v>
      </c>
      <c r="D8" s="29"/>
      <c r="E8" s="4">
        <f t="shared" si="0"/>
        <v>1</v>
      </c>
      <c r="F8" s="4"/>
      <c r="G8" s="75"/>
    </row>
    <row r="9" spans="1:7" s="9" customFormat="1" x14ac:dyDescent="0.25">
      <c r="A9" s="42">
        <v>5</v>
      </c>
      <c r="B9" s="49" t="s">
        <v>47</v>
      </c>
      <c r="C9" s="50">
        <v>1</v>
      </c>
      <c r="D9" s="29"/>
      <c r="E9" s="4">
        <f t="shared" si="0"/>
        <v>1</v>
      </c>
      <c r="F9" s="4"/>
      <c r="G9" s="75"/>
    </row>
    <row r="10" spans="1:7" s="9" customFormat="1" x14ac:dyDescent="0.25">
      <c r="A10" s="42">
        <v>6</v>
      </c>
      <c r="B10" s="49" t="s">
        <v>48</v>
      </c>
      <c r="C10" s="50">
        <v>1</v>
      </c>
      <c r="D10" s="29"/>
      <c r="E10" s="4">
        <f t="shared" si="0"/>
        <v>1</v>
      </c>
      <c r="F10" s="4"/>
      <c r="G10" s="75"/>
    </row>
    <row r="11" spans="1:7" s="9" customFormat="1" x14ac:dyDescent="0.25">
      <c r="A11" s="42">
        <v>7</v>
      </c>
      <c r="B11" s="49" t="s">
        <v>49</v>
      </c>
      <c r="C11" s="50">
        <v>1</v>
      </c>
      <c r="D11" s="29"/>
      <c r="E11" s="4">
        <f t="shared" si="0"/>
        <v>1</v>
      </c>
      <c r="F11" s="4"/>
      <c r="G11" s="75"/>
    </row>
    <row r="12" spans="1:7" s="9" customFormat="1" x14ac:dyDescent="0.25">
      <c r="A12" s="42">
        <v>8</v>
      </c>
      <c r="B12" s="49" t="s">
        <v>50</v>
      </c>
      <c r="C12" s="50">
        <v>1</v>
      </c>
      <c r="D12" s="29"/>
      <c r="E12" s="4">
        <f t="shared" si="0"/>
        <v>1</v>
      </c>
      <c r="F12" s="4"/>
      <c r="G12" s="75"/>
    </row>
    <row r="13" spans="1:7" s="9" customFormat="1" x14ac:dyDescent="0.25">
      <c r="A13" s="42">
        <v>9</v>
      </c>
      <c r="B13" s="49" t="s">
        <v>51</v>
      </c>
      <c r="C13" s="50">
        <v>1</v>
      </c>
      <c r="D13" s="29"/>
      <c r="E13" s="4">
        <f t="shared" si="0"/>
        <v>1</v>
      </c>
      <c r="F13" s="4"/>
      <c r="G13" s="75"/>
    </row>
    <row r="14" spans="1:7" s="9" customFormat="1" x14ac:dyDescent="0.25">
      <c r="A14" s="42">
        <v>10</v>
      </c>
      <c r="B14" s="49" t="s">
        <v>52</v>
      </c>
      <c r="C14" s="50">
        <v>500</v>
      </c>
      <c r="D14" s="29"/>
      <c r="E14" s="4">
        <f t="shared" si="0"/>
        <v>500</v>
      </c>
      <c r="F14" s="4"/>
      <c r="G14" s="75"/>
    </row>
    <row r="15" spans="1:7" s="9" customFormat="1" x14ac:dyDescent="0.25">
      <c r="A15" s="33">
        <v>11</v>
      </c>
      <c r="B15" s="49" t="s">
        <v>53</v>
      </c>
      <c r="C15" s="50">
        <v>420</v>
      </c>
      <c r="D15" s="29"/>
      <c r="E15" s="4">
        <f t="shared" si="0"/>
        <v>420</v>
      </c>
      <c r="F15" s="4"/>
      <c r="G15" s="75"/>
    </row>
    <row r="16" spans="1:7" s="9" customFormat="1" x14ac:dyDescent="0.25">
      <c r="A16" s="33">
        <v>12</v>
      </c>
      <c r="B16" s="49" t="s">
        <v>54</v>
      </c>
      <c r="C16" s="50">
        <v>1</v>
      </c>
      <c r="D16" s="29"/>
      <c r="E16" s="4">
        <f t="shared" si="0"/>
        <v>1</v>
      </c>
      <c r="F16" s="4"/>
      <c r="G16" s="75"/>
    </row>
    <row r="17" spans="1:7" s="9" customFormat="1" x14ac:dyDescent="0.25">
      <c r="A17" s="33">
        <v>13</v>
      </c>
      <c r="B17" s="49" t="s">
        <v>55</v>
      </c>
      <c r="C17" s="50">
        <v>5</v>
      </c>
      <c r="D17" s="29"/>
      <c r="E17" s="4">
        <f t="shared" si="0"/>
        <v>5</v>
      </c>
      <c r="F17" s="4"/>
      <c r="G17" s="75"/>
    </row>
    <row r="18" spans="1:7" s="9" customFormat="1" x14ac:dyDescent="0.25">
      <c r="A18" s="33">
        <v>14</v>
      </c>
      <c r="B18" s="49" t="s">
        <v>56</v>
      </c>
      <c r="C18" s="50">
        <v>2</v>
      </c>
      <c r="D18" s="29"/>
      <c r="E18" s="4">
        <f t="shared" si="0"/>
        <v>2</v>
      </c>
      <c r="F18" s="4"/>
      <c r="G18" s="75"/>
    </row>
    <row r="19" spans="1:7" s="9" customFormat="1" x14ac:dyDescent="0.25">
      <c r="A19" s="33">
        <v>15</v>
      </c>
      <c r="B19" s="49" t="s">
        <v>57</v>
      </c>
      <c r="C19" s="50">
        <v>420</v>
      </c>
      <c r="D19" s="29"/>
      <c r="E19" s="4">
        <f t="shared" si="0"/>
        <v>420</v>
      </c>
      <c r="F19" s="4"/>
      <c r="G19" s="75"/>
    </row>
    <row r="20" spans="1:7" s="9" customFormat="1" x14ac:dyDescent="0.25">
      <c r="A20" s="33">
        <v>16</v>
      </c>
      <c r="B20" s="49" t="s">
        <v>58</v>
      </c>
      <c r="C20" s="50">
        <v>420</v>
      </c>
      <c r="D20" s="29"/>
      <c r="E20" s="4">
        <f t="shared" si="0"/>
        <v>420</v>
      </c>
      <c r="F20" s="4"/>
      <c r="G20" s="75"/>
    </row>
    <row r="21" spans="1:7" s="9" customFormat="1" x14ac:dyDescent="0.25">
      <c r="A21" s="33">
        <v>17</v>
      </c>
      <c r="B21" s="49" t="s">
        <v>59</v>
      </c>
      <c r="C21" s="50">
        <v>420</v>
      </c>
      <c r="D21" s="29"/>
      <c r="E21" s="4">
        <f t="shared" si="0"/>
        <v>420</v>
      </c>
      <c r="F21" s="4"/>
      <c r="G21" s="75"/>
    </row>
    <row r="22" spans="1:7" s="9" customFormat="1" x14ac:dyDescent="0.25">
      <c r="A22" s="33">
        <v>18</v>
      </c>
      <c r="B22" s="49" t="s">
        <v>60</v>
      </c>
      <c r="C22" s="50">
        <v>1</v>
      </c>
      <c r="D22" s="29"/>
      <c r="E22" s="4">
        <f t="shared" si="0"/>
        <v>1</v>
      </c>
      <c r="F22" s="4"/>
      <c r="G22" s="75"/>
    </row>
    <row r="23" spans="1:7" s="9" customFormat="1" x14ac:dyDescent="0.25">
      <c r="A23" s="33">
        <v>19</v>
      </c>
      <c r="B23" s="49" t="s">
        <v>61</v>
      </c>
      <c r="C23" s="50">
        <v>1</v>
      </c>
      <c r="D23" s="29"/>
      <c r="E23" s="4">
        <f t="shared" si="0"/>
        <v>1</v>
      </c>
      <c r="F23" s="4"/>
      <c r="G23" s="75"/>
    </row>
    <row r="24" spans="1:7" s="9" customFormat="1" x14ac:dyDescent="0.25">
      <c r="A24" s="33">
        <v>20</v>
      </c>
      <c r="B24" s="49" t="s">
        <v>62</v>
      </c>
      <c r="C24" s="50">
        <v>2</v>
      </c>
      <c r="D24" s="29"/>
      <c r="E24" s="4">
        <f t="shared" si="0"/>
        <v>2</v>
      </c>
      <c r="F24" s="4"/>
      <c r="G24" s="75"/>
    </row>
    <row r="25" spans="1:7" x14ac:dyDescent="0.25">
      <c r="A25" s="42">
        <v>21</v>
      </c>
      <c r="B25" s="49" t="s">
        <v>63</v>
      </c>
      <c r="C25" s="51">
        <v>2</v>
      </c>
      <c r="D25" s="4"/>
      <c r="E25" s="4">
        <f t="shared" si="0"/>
        <v>2</v>
      </c>
      <c r="F25" s="4"/>
      <c r="G25" s="16"/>
    </row>
    <row r="26" spans="1:7" x14ac:dyDescent="0.25">
      <c r="A26" s="42">
        <v>22</v>
      </c>
      <c r="B26" s="54" t="s">
        <v>64</v>
      </c>
      <c r="C26" s="51">
        <v>1</v>
      </c>
      <c r="D26" s="4"/>
      <c r="E26" s="4">
        <f t="shared" si="0"/>
        <v>1</v>
      </c>
      <c r="F26" s="4"/>
      <c r="G26" s="16"/>
    </row>
    <row r="27" spans="1:7" x14ac:dyDescent="0.25">
      <c r="A27" s="42">
        <v>23</v>
      </c>
      <c r="B27" s="49" t="s">
        <v>65</v>
      </c>
      <c r="C27" s="51">
        <v>1</v>
      </c>
      <c r="D27" s="4"/>
      <c r="E27" s="4">
        <f t="shared" si="0"/>
        <v>1</v>
      </c>
      <c r="F27" s="4"/>
      <c r="G27" s="16"/>
    </row>
    <row r="28" spans="1:7" x14ac:dyDescent="0.25">
      <c r="A28" s="42">
        <v>24</v>
      </c>
      <c r="B28" s="49" t="s">
        <v>66</v>
      </c>
      <c r="C28" s="51">
        <v>10</v>
      </c>
      <c r="D28" s="4"/>
      <c r="E28" s="4">
        <f t="shared" ref="E28:E36" si="1">SUM(C28:D28)</f>
        <v>10</v>
      </c>
      <c r="F28" s="4"/>
      <c r="G28" s="16"/>
    </row>
    <row r="29" spans="1:7" x14ac:dyDescent="0.25">
      <c r="A29" s="42">
        <v>25</v>
      </c>
      <c r="B29" s="49" t="s">
        <v>67</v>
      </c>
      <c r="C29" s="51">
        <v>4</v>
      </c>
      <c r="D29" s="4"/>
      <c r="E29" s="4">
        <f t="shared" si="1"/>
        <v>4</v>
      </c>
      <c r="F29" s="4"/>
      <c r="G29" s="16"/>
    </row>
    <row r="30" spans="1:7" x14ac:dyDescent="0.25">
      <c r="A30" s="42">
        <v>26</v>
      </c>
      <c r="B30" s="49" t="s">
        <v>68</v>
      </c>
      <c r="C30" s="52">
        <v>2</v>
      </c>
      <c r="D30" s="4"/>
      <c r="E30" s="4">
        <f t="shared" si="1"/>
        <v>2</v>
      </c>
      <c r="F30" s="4"/>
      <c r="G30" s="16"/>
    </row>
    <row r="31" spans="1:7" x14ac:dyDescent="0.25">
      <c r="A31" s="42">
        <v>27</v>
      </c>
      <c r="B31" s="54" t="s">
        <v>69</v>
      </c>
      <c r="C31" s="52">
        <v>1</v>
      </c>
      <c r="D31" s="4"/>
      <c r="E31" s="4">
        <f t="shared" si="1"/>
        <v>1</v>
      </c>
      <c r="F31" s="4"/>
      <c r="G31" s="16"/>
    </row>
    <row r="32" spans="1:7" x14ac:dyDescent="0.25">
      <c r="A32" s="42">
        <v>28</v>
      </c>
      <c r="B32" s="54" t="s">
        <v>70</v>
      </c>
      <c r="C32" s="52">
        <v>500</v>
      </c>
      <c r="D32" s="4"/>
      <c r="E32" s="4">
        <f t="shared" si="1"/>
        <v>500</v>
      </c>
      <c r="F32" s="4"/>
      <c r="G32" s="16"/>
    </row>
    <row r="33" spans="1:7" x14ac:dyDescent="0.25">
      <c r="A33" s="42">
        <v>29</v>
      </c>
      <c r="B33" s="54" t="s">
        <v>71</v>
      </c>
      <c r="C33" s="52">
        <v>420</v>
      </c>
      <c r="D33" s="4"/>
      <c r="E33" s="4">
        <f t="shared" si="1"/>
        <v>420</v>
      </c>
      <c r="F33" s="4"/>
      <c r="G33" s="16"/>
    </row>
    <row r="34" spans="1:7" x14ac:dyDescent="0.25">
      <c r="A34" s="42">
        <v>30</v>
      </c>
      <c r="B34" s="55" t="s">
        <v>72</v>
      </c>
      <c r="C34" s="52">
        <v>1</v>
      </c>
      <c r="D34" s="4"/>
      <c r="E34" s="4">
        <f t="shared" si="1"/>
        <v>1</v>
      </c>
      <c r="F34" s="4"/>
      <c r="G34" s="16"/>
    </row>
    <row r="35" spans="1:7" x14ac:dyDescent="0.25">
      <c r="A35" s="42">
        <v>31</v>
      </c>
      <c r="B35" s="55" t="s">
        <v>73</v>
      </c>
      <c r="C35" s="52">
        <v>420</v>
      </c>
      <c r="D35" s="4"/>
      <c r="E35" s="4">
        <f t="shared" si="1"/>
        <v>420</v>
      </c>
      <c r="F35" s="4"/>
      <c r="G35" s="16"/>
    </row>
    <row r="36" spans="1:7" x14ac:dyDescent="0.25">
      <c r="A36" s="42">
        <v>32</v>
      </c>
      <c r="B36" s="55" t="s">
        <v>74</v>
      </c>
      <c r="C36" s="52">
        <v>1</v>
      </c>
      <c r="D36" s="4"/>
      <c r="E36" s="4">
        <f t="shared" si="1"/>
        <v>1</v>
      </c>
      <c r="F36" s="4"/>
      <c r="G36" s="16"/>
    </row>
    <row r="37" spans="1:7" x14ac:dyDescent="0.25">
      <c r="A37" s="67"/>
      <c r="B37" s="56"/>
      <c r="C37" s="71"/>
      <c r="D37" s="30" t="s">
        <v>23</v>
      </c>
      <c r="E37" s="70">
        <f>E5+E6+E7+E8+E9+E10+E11+E12+E13+E14+E15+E16+E17+E18+E19+E20+E21+E22+E23+E24+E25+E26+E27+E28+E29+E30+E31+E32+E33+E34+E35+E36</f>
        <v>3564</v>
      </c>
      <c r="F37" s="70">
        <f>F5+F6+F7+F8+F9+F10+F11+F12+F13+F14+F15+F16+F17+F18+F19+F20+F21+F22+F23+F24+F25+F26+F27+F28+F29+F30+F31+F32+F33+F34+F35+F36</f>
        <v>0</v>
      </c>
      <c r="G37" s="70">
        <f>G5+G6+G7+G8+G9+G10+G11+G12+G13+G14+G15+G16+G17+G18+G19+G20+G21+G22+G23+G24+G25+G26+G27+G28+G29+G30+G31+G32+G33+G34+G35+G36</f>
        <v>0</v>
      </c>
    </row>
    <row r="38" spans="1:7" x14ac:dyDescent="0.25">
      <c r="A38" s="134"/>
      <c r="B38" s="135"/>
      <c r="C38" s="135"/>
      <c r="D38" s="136"/>
      <c r="E38" s="136"/>
    </row>
    <row r="39" spans="1:7" x14ac:dyDescent="0.25">
      <c r="A39" s="42"/>
      <c r="B39" s="121" t="s">
        <v>75</v>
      </c>
      <c r="C39" s="122"/>
      <c r="D39" s="122"/>
      <c r="E39" s="122"/>
      <c r="F39" s="122"/>
      <c r="G39" s="123"/>
    </row>
    <row r="40" spans="1:7" x14ac:dyDescent="0.25">
      <c r="A40" s="42">
        <v>33</v>
      </c>
      <c r="B40" s="55" t="s">
        <v>77</v>
      </c>
      <c r="C40" s="52">
        <v>1</v>
      </c>
      <c r="D40" s="4"/>
      <c r="E40" s="4">
        <f t="shared" ref="E40:E49" si="2">SUM(C40:D40)</f>
        <v>1</v>
      </c>
      <c r="F40" s="16"/>
      <c r="G40" s="16"/>
    </row>
    <row r="41" spans="1:7" ht="18.75" customHeight="1" x14ac:dyDescent="0.25">
      <c r="A41" s="42">
        <v>34</v>
      </c>
      <c r="B41" s="55" t="s">
        <v>78</v>
      </c>
      <c r="C41" s="52">
        <v>1</v>
      </c>
      <c r="D41" s="4"/>
      <c r="E41" s="4">
        <f t="shared" si="2"/>
        <v>1</v>
      </c>
      <c r="F41" s="16"/>
      <c r="G41" s="16"/>
    </row>
    <row r="42" spans="1:7" x14ac:dyDescent="0.25">
      <c r="A42" s="42">
        <v>35</v>
      </c>
      <c r="B42" s="55" t="s">
        <v>79</v>
      </c>
      <c r="C42" s="52">
        <v>1</v>
      </c>
      <c r="D42" s="4"/>
      <c r="E42" s="4">
        <f t="shared" si="2"/>
        <v>1</v>
      </c>
      <c r="F42" s="16"/>
      <c r="G42" s="16"/>
    </row>
    <row r="43" spans="1:7" x14ac:dyDescent="0.25">
      <c r="A43" s="42">
        <v>36</v>
      </c>
      <c r="B43" s="55" t="s">
        <v>80</v>
      </c>
      <c r="C43" s="52">
        <v>1</v>
      </c>
      <c r="D43" s="4"/>
      <c r="E43" s="4">
        <f t="shared" si="2"/>
        <v>1</v>
      </c>
      <c r="F43" s="16"/>
      <c r="G43" s="16"/>
    </row>
    <row r="44" spans="1:7" x14ac:dyDescent="0.25">
      <c r="A44" s="42">
        <v>37</v>
      </c>
      <c r="B44" s="19" t="s">
        <v>81</v>
      </c>
      <c r="C44" s="52">
        <v>1</v>
      </c>
      <c r="D44" s="4"/>
      <c r="E44" s="4">
        <f t="shared" si="2"/>
        <v>1</v>
      </c>
      <c r="F44" s="16"/>
      <c r="G44" s="16"/>
    </row>
    <row r="45" spans="1:7" x14ac:dyDescent="0.25">
      <c r="A45" s="42">
        <v>38</v>
      </c>
      <c r="B45" s="55" t="s">
        <v>82</v>
      </c>
      <c r="C45" s="52">
        <v>1</v>
      </c>
      <c r="D45" s="4"/>
      <c r="E45" s="4">
        <f t="shared" si="2"/>
        <v>1</v>
      </c>
      <c r="F45" s="16"/>
      <c r="G45" s="16"/>
    </row>
    <row r="46" spans="1:7" x14ac:dyDescent="0.25">
      <c r="A46" s="42">
        <v>39</v>
      </c>
      <c r="B46" s="55" t="s">
        <v>83</v>
      </c>
      <c r="C46" s="52">
        <v>4</v>
      </c>
      <c r="D46" s="4"/>
      <c r="E46" s="4">
        <f t="shared" si="2"/>
        <v>4</v>
      </c>
      <c r="F46" s="16"/>
      <c r="G46" s="16"/>
    </row>
    <row r="47" spans="1:7" x14ac:dyDescent="0.25">
      <c r="A47" s="42">
        <v>40</v>
      </c>
      <c r="B47" s="55" t="s">
        <v>84</v>
      </c>
      <c r="C47" s="52">
        <v>3</v>
      </c>
      <c r="D47" s="4"/>
      <c r="E47" s="4">
        <f t="shared" si="2"/>
        <v>3</v>
      </c>
      <c r="F47" s="16"/>
      <c r="G47" s="16"/>
    </row>
    <row r="48" spans="1:7" x14ac:dyDescent="0.25">
      <c r="A48" s="42">
        <v>41</v>
      </c>
      <c r="B48" s="55" t="s">
        <v>85</v>
      </c>
      <c r="C48" s="52">
        <v>2</v>
      </c>
      <c r="D48" s="4"/>
      <c r="E48" s="4">
        <f t="shared" si="2"/>
        <v>2</v>
      </c>
      <c r="F48" s="16"/>
      <c r="G48" s="16"/>
    </row>
    <row r="49" spans="1:7" x14ac:dyDescent="0.25">
      <c r="A49" s="42">
        <v>42</v>
      </c>
      <c r="B49" s="55" t="s">
        <v>86</v>
      </c>
      <c r="C49" s="52">
        <v>4</v>
      </c>
      <c r="D49" s="4"/>
      <c r="E49" s="4">
        <f t="shared" si="2"/>
        <v>4</v>
      </c>
      <c r="F49" s="16"/>
      <c r="G49" s="16"/>
    </row>
    <row r="50" spans="1:7" x14ac:dyDescent="0.25">
      <c r="A50" s="66"/>
      <c r="B50" s="68"/>
      <c r="C50" s="69"/>
      <c r="D50" s="30" t="s">
        <v>23</v>
      </c>
      <c r="E50" s="70">
        <f>E40+E41+E42+E43+E44+E45+E46+E47+E48+E49</f>
        <v>19</v>
      </c>
      <c r="F50" s="70">
        <f>F40+F41+F42+F43+F44+F45+F46+F47+F48+F49</f>
        <v>0</v>
      </c>
      <c r="G50" s="70">
        <f>G40+G41+G42+G43+G44+G45+G46+G47+G48+G49</f>
        <v>0</v>
      </c>
    </row>
    <row r="51" spans="1:7" x14ac:dyDescent="0.25">
      <c r="A51" s="138"/>
      <c r="B51" s="136"/>
      <c r="C51" s="136"/>
      <c r="D51" s="136"/>
      <c r="E51" s="136"/>
    </row>
    <row r="52" spans="1:7" x14ac:dyDescent="0.25">
      <c r="A52" s="42"/>
      <c r="B52" s="121" t="s">
        <v>87</v>
      </c>
      <c r="C52" s="122"/>
      <c r="D52" s="122"/>
      <c r="E52" s="122"/>
      <c r="F52" s="122"/>
      <c r="G52" s="123"/>
    </row>
    <row r="53" spans="1:7" x14ac:dyDescent="0.25">
      <c r="A53" s="42">
        <v>43</v>
      </c>
      <c r="B53" s="76" t="s">
        <v>88</v>
      </c>
      <c r="C53" s="77">
        <v>1</v>
      </c>
      <c r="D53" s="78"/>
      <c r="E53" s="78">
        <f t="shared" ref="E53:E58" si="3">SUM(C53:D53)</f>
        <v>1</v>
      </c>
      <c r="F53" s="16"/>
      <c r="G53" s="16"/>
    </row>
    <row r="54" spans="1:7" ht="18.75" customHeight="1" x14ac:dyDescent="0.25">
      <c r="A54" s="42">
        <v>44</v>
      </c>
      <c r="B54" s="55" t="s">
        <v>78</v>
      </c>
      <c r="C54" s="52">
        <v>1</v>
      </c>
      <c r="D54" s="4"/>
      <c r="E54" s="4">
        <f t="shared" si="3"/>
        <v>1</v>
      </c>
      <c r="F54" s="16"/>
      <c r="G54" s="16"/>
    </row>
    <row r="55" spans="1:7" x14ac:dyDescent="0.25">
      <c r="A55" s="42">
        <v>45</v>
      </c>
      <c r="B55" s="55" t="s">
        <v>79</v>
      </c>
      <c r="C55" s="52">
        <v>1</v>
      </c>
      <c r="D55" s="4"/>
      <c r="E55" s="4">
        <f t="shared" si="3"/>
        <v>1</v>
      </c>
      <c r="F55" s="16"/>
      <c r="G55" s="16"/>
    </row>
    <row r="56" spans="1:7" x14ac:dyDescent="0.25">
      <c r="A56" s="42">
        <v>46</v>
      </c>
      <c r="B56" s="55" t="s">
        <v>80</v>
      </c>
      <c r="C56" s="52">
        <v>1</v>
      </c>
      <c r="D56" s="4"/>
      <c r="E56" s="4">
        <f t="shared" si="3"/>
        <v>1</v>
      </c>
      <c r="F56" s="16"/>
      <c r="G56" s="16"/>
    </row>
    <row r="57" spans="1:7" x14ac:dyDescent="0.25">
      <c r="A57" s="42">
        <v>47</v>
      </c>
      <c r="B57" s="55" t="s">
        <v>81</v>
      </c>
      <c r="C57" s="52">
        <v>1</v>
      </c>
      <c r="D57" s="4"/>
      <c r="E57" s="4">
        <f t="shared" si="3"/>
        <v>1</v>
      </c>
      <c r="F57" s="16"/>
      <c r="G57" s="16"/>
    </row>
    <row r="58" spans="1:7" x14ac:dyDescent="0.25">
      <c r="A58" s="42">
        <v>48</v>
      </c>
      <c r="B58" s="55" t="s">
        <v>82</v>
      </c>
      <c r="C58" s="52">
        <v>1</v>
      </c>
      <c r="D58" s="4"/>
      <c r="E58" s="4">
        <f t="shared" si="3"/>
        <v>1</v>
      </c>
      <c r="F58" s="16"/>
      <c r="G58" s="16"/>
    </row>
    <row r="59" spans="1:7" x14ac:dyDescent="0.25">
      <c r="A59" s="66"/>
      <c r="B59" s="68"/>
      <c r="C59" s="69"/>
      <c r="D59" s="30" t="s">
        <v>23</v>
      </c>
      <c r="E59" s="70">
        <f>E53+E54+E55+E56+E57+E58</f>
        <v>6</v>
      </c>
      <c r="F59" s="70">
        <f>F53+F54+F55+F56+F57+F58</f>
        <v>0</v>
      </c>
      <c r="G59" s="70">
        <f>G53+G54+G55+G56+G57+G58</f>
        <v>0</v>
      </c>
    </row>
    <row r="60" spans="1:7" x14ac:dyDescent="0.25">
      <c r="A60" s="138"/>
      <c r="B60" s="136"/>
      <c r="C60" s="136"/>
      <c r="D60" s="136"/>
      <c r="E60" s="136"/>
    </row>
    <row r="61" spans="1:7" x14ac:dyDescent="0.25">
      <c r="A61" s="42"/>
      <c r="B61" s="121" t="s">
        <v>75</v>
      </c>
      <c r="C61" s="122"/>
      <c r="D61" s="122"/>
      <c r="E61" s="122"/>
      <c r="F61" s="122"/>
      <c r="G61" s="123"/>
    </row>
    <row r="62" spans="1:7" x14ac:dyDescent="0.25">
      <c r="A62" s="42">
        <v>49</v>
      </c>
      <c r="B62" s="76" t="s">
        <v>77</v>
      </c>
      <c r="C62" s="77">
        <v>1</v>
      </c>
      <c r="D62" s="78"/>
      <c r="E62" s="78">
        <f t="shared" ref="E62:E68" si="4">SUM(C62:D62)</f>
        <v>1</v>
      </c>
      <c r="F62" s="16"/>
      <c r="G62" s="16"/>
    </row>
    <row r="63" spans="1:7" ht="20.25" customHeight="1" x14ac:dyDescent="0.25">
      <c r="A63" s="42">
        <v>50</v>
      </c>
      <c r="B63" s="55" t="s">
        <v>78</v>
      </c>
      <c r="C63" s="52">
        <v>1</v>
      </c>
      <c r="D63" s="4"/>
      <c r="E63" s="4">
        <f t="shared" si="4"/>
        <v>1</v>
      </c>
      <c r="F63" s="16"/>
      <c r="G63" s="16"/>
    </row>
    <row r="64" spans="1:7" x14ac:dyDescent="0.25">
      <c r="A64" s="42">
        <v>51</v>
      </c>
      <c r="B64" s="55" t="s">
        <v>79</v>
      </c>
      <c r="C64" s="52">
        <v>1</v>
      </c>
      <c r="D64" s="4"/>
      <c r="E64" s="4">
        <f t="shared" si="4"/>
        <v>1</v>
      </c>
      <c r="F64" s="16"/>
      <c r="G64" s="16"/>
    </row>
    <row r="65" spans="1:7" x14ac:dyDescent="0.25">
      <c r="A65" s="42">
        <v>52</v>
      </c>
      <c r="B65" s="55" t="s">
        <v>80</v>
      </c>
      <c r="C65" s="52">
        <v>1</v>
      </c>
      <c r="D65" s="4"/>
      <c r="E65" s="4">
        <f t="shared" si="4"/>
        <v>1</v>
      </c>
      <c r="F65" s="16"/>
      <c r="G65" s="16"/>
    </row>
    <row r="66" spans="1:7" x14ac:dyDescent="0.25">
      <c r="A66" s="42">
        <v>53</v>
      </c>
      <c r="B66" s="55" t="s">
        <v>81</v>
      </c>
      <c r="C66" s="52">
        <v>1</v>
      </c>
      <c r="D66" s="4"/>
      <c r="E66" s="4">
        <f t="shared" si="4"/>
        <v>1</v>
      </c>
      <c r="F66" s="16"/>
      <c r="G66" s="16"/>
    </row>
    <row r="67" spans="1:7" x14ac:dyDescent="0.25">
      <c r="A67" s="42">
        <v>54</v>
      </c>
      <c r="B67" s="55" t="s">
        <v>89</v>
      </c>
      <c r="C67" s="52">
        <v>1</v>
      </c>
      <c r="D67" s="4"/>
      <c r="E67" s="4">
        <f t="shared" si="4"/>
        <v>1</v>
      </c>
      <c r="F67" s="16"/>
      <c r="G67" s="16"/>
    </row>
    <row r="68" spans="1:7" x14ac:dyDescent="0.25">
      <c r="A68" s="42">
        <v>55</v>
      </c>
      <c r="B68" s="55" t="s">
        <v>82</v>
      </c>
      <c r="C68" s="52">
        <v>1</v>
      </c>
      <c r="D68" s="4"/>
      <c r="E68" s="4">
        <f t="shared" si="4"/>
        <v>1</v>
      </c>
      <c r="F68" s="16"/>
      <c r="G68" s="16"/>
    </row>
    <row r="69" spans="1:7" x14ac:dyDescent="0.25">
      <c r="A69" s="26"/>
      <c r="B69" s="25"/>
      <c r="C69" s="25"/>
      <c r="D69" s="59" t="s">
        <v>23</v>
      </c>
      <c r="E69" s="70">
        <f>E62+E63+E64+E65+E66+E67+E68</f>
        <v>7</v>
      </c>
      <c r="F69" s="70">
        <f>F62+F63+F64+F65+F66+F67+F68</f>
        <v>0</v>
      </c>
      <c r="G69" s="70">
        <f>G62+G63+G64+G65+G66+G67+G68</f>
        <v>0</v>
      </c>
    </row>
    <row r="70" spans="1:7" x14ac:dyDescent="0.25">
      <c r="A70" s="139"/>
      <c r="B70" s="140"/>
      <c r="C70" s="140"/>
      <c r="D70" s="140"/>
      <c r="E70" s="140"/>
    </row>
    <row r="71" spans="1:7" x14ac:dyDescent="0.25">
      <c r="A71" s="44"/>
      <c r="B71" s="124" t="s">
        <v>102</v>
      </c>
      <c r="C71" s="125"/>
      <c r="D71" s="125"/>
      <c r="E71" s="125"/>
      <c r="F71" s="125"/>
      <c r="G71" s="126"/>
    </row>
    <row r="72" spans="1:7" x14ac:dyDescent="0.25">
      <c r="A72" s="44">
        <v>56</v>
      </c>
      <c r="B72" s="80" t="s">
        <v>70</v>
      </c>
      <c r="C72" s="72">
        <v>100</v>
      </c>
      <c r="D72" s="81"/>
      <c r="E72" s="78">
        <f t="shared" ref="E72:E74" si="5">SUM(C72:D72)</f>
        <v>100</v>
      </c>
      <c r="F72" s="16"/>
      <c r="G72" s="16"/>
    </row>
    <row r="73" spans="1:7" x14ac:dyDescent="0.25">
      <c r="A73" s="44">
        <v>57</v>
      </c>
      <c r="B73" s="60" t="s">
        <v>90</v>
      </c>
      <c r="C73" s="44">
        <v>1</v>
      </c>
      <c r="D73" s="61"/>
      <c r="E73" s="4">
        <f t="shared" si="5"/>
        <v>1</v>
      </c>
      <c r="F73" s="16"/>
      <c r="G73" s="16"/>
    </row>
    <row r="74" spans="1:7" x14ac:dyDescent="0.25">
      <c r="A74" s="44">
        <v>58</v>
      </c>
      <c r="B74" s="60" t="s">
        <v>91</v>
      </c>
      <c r="C74" s="44">
        <v>100</v>
      </c>
      <c r="D74" s="61"/>
      <c r="E74" s="4">
        <f t="shared" si="5"/>
        <v>100</v>
      </c>
      <c r="F74" s="16"/>
      <c r="G74" s="16"/>
    </row>
    <row r="75" spans="1:7" x14ac:dyDescent="0.25">
      <c r="A75" s="26"/>
      <c r="B75" s="25"/>
      <c r="C75" s="25"/>
      <c r="D75" s="30" t="s">
        <v>23</v>
      </c>
      <c r="E75" s="70">
        <f>E72+E73+E74</f>
        <v>201</v>
      </c>
      <c r="F75" s="70">
        <f>F72+F73+F74</f>
        <v>0</v>
      </c>
      <c r="G75" s="70">
        <f>G72+G73+G74</f>
        <v>0</v>
      </c>
    </row>
    <row r="76" spans="1:7" x14ac:dyDescent="0.25">
      <c r="A76" s="140"/>
      <c r="B76" s="140"/>
      <c r="C76" s="140"/>
      <c r="D76" s="140"/>
      <c r="E76" s="140"/>
    </row>
    <row r="77" spans="1:7" x14ac:dyDescent="0.25">
      <c r="A77" s="44"/>
      <c r="B77" s="121" t="s">
        <v>92</v>
      </c>
      <c r="C77" s="122"/>
      <c r="D77" s="122"/>
      <c r="E77" s="122"/>
      <c r="F77" s="122"/>
      <c r="G77" s="123"/>
    </row>
    <row r="78" spans="1:7" x14ac:dyDescent="0.25">
      <c r="A78" s="44">
        <v>59</v>
      </c>
      <c r="B78" s="82" t="s">
        <v>93</v>
      </c>
      <c r="C78" s="83">
        <v>1</v>
      </c>
      <c r="D78" s="84"/>
      <c r="E78" s="78">
        <f t="shared" ref="E78:E79" si="6">SUM(C78:D78)</f>
        <v>1</v>
      </c>
      <c r="F78" s="16"/>
      <c r="G78" s="16"/>
    </row>
    <row r="79" spans="1:7" x14ac:dyDescent="0.25">
      <c r="A79" s="44">
        <v>60</v>
      </c>
      <c r="B79" s="17" t="s">
        <v>94</v>
      </c>
      <c r="C79" s="47">
        <v>1</v>
      </c>
      <c r="D79" s="63"/>
      <c r="E79" s="4">
        <f t="shared" si="6"/>
        <v>1</v>
      </c>
      <c r="F79" s="16"/>
      <c r="G79" s="16"/>
    </row>
    <row r="80" spans="1:7" x14ac:dyDescent="0.25">
      <c r="A80" s="26"/>
      <c r="B80" s="25"/>
      <c r="C80" s="25"/>
      <c r="D80" s="30" t="s">
        <v>23</v>
      </c>
      <c r="E80" s="70">
        <f>E78+E79</f>
        <v>2</v>
      </c>
      <c r="F80" s="70">
        <f>F78+F79</f>
        <v>0</v>
      </c>
      <c r="G80" s="70">
        <f>G78+G79</f>
        <v>0</v>
      </c>
    </row>
    <row r="81" spans="1:7" s="64" customFormat="1" x14ac:dyDescent="0.25">
      <c r="A81" s="137"/>
      <c r="B81" s="137"/>
      <c r="C81" s="137"/>
      <c r="D81" s="137"/>
      <c r="E81" s="137"/>
    </row>
    <row r="82" spans="1:7" x14ac:dyDescent="0.25">
      <c r="A82" s="44"/>
      <c r="B82" s="121" t="s">
        <v>104</v>
      </c>
      <c r="C82" s="122"/>
      <c r="D82" s="122"/>
      <c r="E82" s="122"/>
      <c r="F82" s="122"/>
      <c r="G82" s="123"/>
    </row>
    <row r="83" spans="1:7" x14ac:dyDescent="0.25">
      <c r="A83" s="44">
        <v>61</v>
      </c>
      <c r="B83" s="82" t="s">
        <v>105</v>
      </c>
      <c r="C83" s="83">
        <v>1</v>
      </c>
      <c r="D83" s="84"/>
      <c r="E83" s="78">
        <f t="shared" ref="E83:E87" si="7">SUM(C83:D83)</f>
        <v>1</v>
      </c>
      <c r="F83" s="16"/>
      <c r="G83" s="16"/>
    </row>
    <row r="84" spans="1:7" x14ac:dyDescent="0.25">
      <c r="A84" s="44">
        <v>62</v>
      </c>
      <c r="B84" s="65" t="s">
        <v>106</v>
      </c>
      <c r="C84" s="47">
        <v>1</v>
      </c>
      <c r="D84" s="63"/>
      <c r="E84" s="4">
        <f t="shared" si="7"/>
        <v>1</v>
      </c>
      <c r="F84" s="16"/>
      <c r="G84" s="16"/>
    </row>
    <row r="85" spans="1:7" x14ac:dyDescent="0.25">
      <c r="A85" s="44">
        <v>63</v>
      </c>
      <c r="B85" s="17" t="s">
        <v>107</v>
      </c>
      <c r="C85" s="47">
        <v>1</v>
      </c>
      <c r="D85" s="63"/>
      <c r="E85" s="4">
        <f t="shared" si="7"/>
        <v>1</v>
      </c>
      <c r="F85" s="16"/>
      <c r="G85" s="16"/>
    </row>
    <row r="86" spans="1:7" x14ac:dyDescent="0.25">
      <c r="A86" s="44">
        <v>64</v>
      </c>
      <c r="B86" s="17" t="s">
        <v>108</v>
      </c>
      <c r="C86" s="47">
        <v>1</v>
      </c>
      <c r="D86" s="63"/>
      <c r="E86" s="4">
        <f t="shared" si="7"/>
        <v>1</v>
      </c>
      <c r="F86" s="16"/>
      <c r="G86" s="16"/>
    </row>
    <row r="87" spans="1:7" x14ac:dyDescent="0.25">
      <c r="A87" s="44">
        <v>65</v>
      </c>
      <c r="B87" s="17" t="s">
        <v>109</v>
      </c>
      <c r="C87" s="47">
        <v>1</v>
      </c>
      <c r="D87" s="63"/>
      <c r="E87" s="4">
        <f t="shared" si="7"/>
        <v>1</v>
      </c>
      <c r="F87" s="16"/>
      <c r="G87" s="16"/>
    </row>
    <row r="88" spans="1:7" x14ac:dyDescent="0.25">
      <c r="A88" s="26"/>
      <c r="B88" s="62"/>
      <c r="C88" s="25"/>
      <c r="D88" s="59" t="s">
        <v>23</v>
      </c>
      <c r="E88" s="70">
        <f>E83+E84+E85+E86+E87</f>
        <v>5</v>
      </c>
      <c r="F88" s="70">
        <v>0</v>
      </c>
      <c r="G88" s="70">
        <f>G83+G84+G85+G86+G87</f>
        <v>0</v>
      </c>
    </row>
    <row r="89" spans="1:7" x14ac:dyDescent="0.25">
      <c r="A89" s="26"/>
      <c r="B89" s="25"/>
      <c r="C89" s="25"/>
      <c r="D89" s="85" t="s">
        <v>96</v>
      </c>
      <c r="E89" s="109">
        <f>E37+E50+E59+E69+E75+E80+E88+F37+F50+F59+F75+F80+F88+G37+G50+G59+G69+G75+G80+G88</f>
        <v>3804</v>
      </c>
      <c r="F89" s="110"/>
      <c r="G89" s="111"/>
    </row>
    <row r="90" spans="1:7" x14ac:dyDescent="0.25">
      <c r="A90" s="26"/>
      <c r="B90" s="45"/>
      <c r="C90" s="2"/>
      <c r="D90" s="2"/>
    </row>
    <row r="91" spans="1:7" ht="15" customHeight="1" x14ac:dyDescent="0.25">
      <c r="A91" s="112" t="s">
        <v>0</v>
      </c>
      <c r="B91" s="113"/>
      <c r="C91" s="113"/>
      <c r="D91" s="113"/>
      <c r="E91" s="113"/>
      <c r="F91" s="113"/>
      <c r="G91" s="114"/>
    </row>
    <row r="92" spans="1:7" x14ac:dyDescent="0.25">
      <c r="A92" s="115"/>
      <c r="B92" s="116"/>
      <c r="C92" s="116"/>
      <c r="D92" s="116"/>
      <c r="E92" s="116"/>
      <c r="F92" s="116"/>
      <c r="G92" s="117"/>
    </row>
    <row r="93" spans="1:7" x14ac:dyDescent="0.25">
      <c r="A93" s="115"/>
      <c r="B93" s="116"/>
      <c r="C93" s="116"/>
      <c r="D93" s="116"/>
      <c r="E93" s="116"/>
      <c r="F93" s="116"/>
      <c r="G93" s="117"/>
    </row>
    <row r="94" spans="1:7" ht="15" customHeight="1" x14ac:dyDescent="0.25">
      <c r="A94" s="115"/>
      <c r="B94" s="116"/>
      <c r="C94" s="116"/>
      <c r="D94" s="116"/>
      <c r="E94" s="116"/>
      <c r="F94" s="116"/>
      <c r="G94" s="117"/>
    </row>
    <row r="95" spans="1:7" x14ac:dyDescent="0.25">
      <c r="A95" s="115"/>
      <c r="B95" s="116"/>
      <c r="C95" s="116"/>
      <c r="D95" s="116"/>
      <c r="E95" s="116"/>
      <c r="F95" s="116"/>
      <c r="G95" s="117"/>
    </row>
    <row r="96" spans="1:7" x14ac:dyDescent="0.25">
      <c r="A96" s="115"/>
      <c r="B96" s="116"/>
      <c r="C96" s="116"/>
      <c r="D96" s="116"/>
      <c r="E96" s="116"/>
      <c r="F96" s="116"/>
      <c r="G96" s="117"/>
    </row>
    <row r="97" spans="1:7" x14ac:dyDescent="0.25">
      <c r="A97" s="115"/>
      <c r="B97" s="116"/>
      <c r="C97" s="116"/>
      <c r="D97" s="116"/>
      <c r="E97" s="116"/>
      <c r="F97" s="116"/>
      <c r="G97" s="117"/>
    </row>
    <row r="98" spans="1:7" x14ac:dyDescent="0.25">
      <c r="A98" s="118"/>
      <c r="B98" s="119"/>
      <c r="C98" s="119"/>
      <c r="D98" s="119"/>
      <c r="E98" s="119"/>
      <c r="F98" s="119"/>
      <c r="G98" s="120"/>
    </row>
    <row r="99" spans="1:7" x14ac:dyDescent="0.25">
      <c r="A99" s="10"/>
      <c r="B99" s="46"/>
      <c r="C99" s="22"/>
      <c r="D99" s="3"/>
    </row>
    <row r="100" spans="1:7" x14ac:dyDescent="0.25">
      <c r="A100" s="10"/>
      <c r="B100" s="46"/>
      <c r="C100" s="22"/>
      <c r="D100" s="3"/>
    </row>
  </sheetData>
  <mergeCells count="17">
    <mergeCell ref="A51:E51"/>
    <mergeCell ref="A70:E70"/>
    <mergeCell ref="A76:E76"/>
    <mergeCell ref="A1:G1"/>
    <mergeCell ref="A2:G2"/>
    <mergeCell ref="B4:G4"/>
    <mergeCell ref="B39:G39"/>
    <mergeCell ref="A38:E38"/>
    <mergeCell ref="E89:G89"/>
    <mergeCell ref="A91:G98"/>
    <mergeCell ref="B52:G52"/>
    <mergeCell ref="B61:G61"/>
    <mergeCell ref="B71:G71"/>
    <mergeCell ref="B77:G77"/>
    <mergeCell ref="B82:G82"/>
    <mergeCell ref="A81:E81"/>
    <mergeCell ref="A60:E6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RFP Scope</vt:lpstr>
      <vt:lpstr>SGC Requirements</vt:lpstr>
      <vt:lpstr>Bidder Overview</vt:lpstr>
      <vt:lpstr>Bidder Pricing</vt:lpstr>
    </vt:vector>
  </TitlesOfParts>
  <Company>Seneca Gaming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Crvelin</dc:creator>
  <cp:lastModifiedBy>Brandy LaFleur</cp:lastModifiedBy>
  <cp:lastPrinted>2019-12-09T16:38:28Z</cp:lastPrinted>
  <dcterms:created xsi:type="dcterms:W3CDTF">2019-12-09T15:27:40Z</dcterms:created>
  <dcterms:modified xsi:type="dcterms:W3CDTF">2024-12-23T13:55:20Z</dcterms:modified>
</cp:coreProperties>
</file>