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fgc.local\Files\Profiles\jnichols\My Documents\Desktop_JN\Procurement\0 - RFPs\Laundry (2024)\1. RFP Documents\"/>
    </mc:Choice>
  </mc:AlternateContent>
  <bookViews>
    <workbookView xWindow="0" yWindow="0" windowWidth="19200" windowHeight="7050" tabRatio="659"/>
  </bookViews>
  <sheets>
    <sheet name="Instructions" sheetId="1" r:id="rId1"/>
    <sheet name="Overview" sheetId="9" r:id="rId2"/>
    <sheet name="Requirements" sheetId="12" r:id="rId3"/>
    <sheet name="Bidder Questions" sheetId="10" r:id="rId4"/>
    <sheet name="COG Pricing" sheetId="13" r:id="rId5"/>
    <sheet name="Rental Pricing" sheetId="1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6" i="14" l="1"/>
  <c r="E146" i="14"/>
  <c r="C146" i="14"/>
  <c r="L145" i="14"/>
  <c r="K145" i="14"/>
  <c r="J145" i="14"/>
  <c r="M145" i="14" s="1"/>
  <c r="H145" i="14"/>
  <c r="L144" i="14"/>
  <c r="K144" i="14"/>
  <c r="J144" i="14"/>
  <c r="M144" i="14" s="1"/>
  <c r="H144" i="14"/>
  <c r="M143" i="14"/>
  <c r="L143" i="14"/>
  <c r="K143" i="14"/>
  <c r="J143" i="14"/>
  <c r="H143" i="14"/>
  <c r="L142" i="14"/>
  <c r="K142" i="14"/>
  <c r="J142" i="14"/>
  <c r="M142" i="14" s="1"/>
  <c r="H142" i="14"/>
  <c r="L141" i="14"/>
  <c r="K141" i="14"/>
  <c r="J141" i="14"/>
  <c r="M141" i="14" s="1"/>
  <c r="H141" i="14"/>
  <c r="M140" i="14"/>
  <c r="L140" i="14"/>
  <c r="K140" i="14"/>
  <c r="J140" i="14"/>
  <c r="H140" i="14"/>
  <c r="L139" i="14"/>
  <c r="K139" i="14"/>
  <c r="J139" i="14"/>
  <c r="M139" i="14" s="1"/>
  <c r="H139" i="14"/>
  <c r="M138" i="14"/>
  <c r="L138" i="14"/>
  <c r="K138" i="14"/>
  <c r="J138" i="14"/>
  <c r="H138" i="14"/>
  <c r="K137" i="14"/>
  <c r="J137" i="14"/>
  <c r="H137" i="14"/>
  <c r="K136" i="14"/>
  <c r="J136" i="14"/>
  <c r="H136" i="14"/>
  <c r="L135" i="14"/>
  <c r="K135" i="14"/>
  <c r="J135" i="14"/>
  <c r="M135" i="14" s="1"/>
  <c r="H135" i="14"/>
  <c r="M134" i="14"/>
  <c r="L134" i="14"/>
  <c r="K134" i="14"/>
  <c r="J134" i="14"/>
  <c r="H134" i="14"/>
  <c r="L133" i="14"/>
  <c r="K133" i="14"/>
  <c r="J133" i="14"/>
  <c r="M133" i="14" s="1"/>
  <c r="H133" i="14"/>
  <c r="L132" i="14"/>
  <c r="K132" i="14"/>
  <c r="J132" i="14"/>
  <c r="M132" i="14" s="1"/>
  <c r="H132" i="14"/>
  <c r="M131" i="14"/>
  <c r="L131" i="14"/>
  <c r="K131" i="14"/>
  <c r="J131" i="14"/>
  <c r="H131" i="14"/>
  <c r="L130" i="14"/>
  <c r="K130" i="14"/>
  <c r="J130" i="14"/>
  <c r="M130" i="14" s="1"/>
  <c r="H130" i="14"/>
  <c r="L129" i="14"/>
  <c r="K129" i="14"/>
  <c r="J129" i="14"/>
  <c r="M129" i="14" s="1"/>
  <c r="H129" i="14"/>
  <c r="M128" i="14"/>
  <c r="L128" i="14"/>
  <c r="K128" i="14"/>
  <c r="J128" i="14"/>
  <c r="H128" i="14"/>
  <c r="L127" i="14"/>
  <c r="K127" i="14"/>
  <c r="J127" i="14"/>
  <c r="M127" i="14" s="1"/>
  <c r="H127" i="14"/>
  <c r="M126" i="14"/>
  <c r="L126" i="14"/>
  <c r="K126" i="14"/>
  <c r="J126" i="14"/>
  <c r="H126" i="14"/>
  <c r="L125" i="14"/>
  <c r="K125" i="14"/>
  <c r="J125" i="14"/>
  <c r="M125" i="14" s="1"/>
  <c r="H125" i="14"/>
  <c r="L124" i="14"/>
  <c r="K124" i="14"/>
  <c r="J124" i="14"/>
  <c r="M124" i="14" s="1"/>
  <c r="H124" i="14"/>
  <c r="M123" i="14"/>
  <c r="L123" i="14"/>
  <c r="K123" i="14"/>
  <c r="J123" i="14"/>
  <c r="H123" i="14"/>
  <c r="L122" i="14"/>
  <c r="K122" i="14"/>
  <c r="J122" i="14"/>
  <c r="M122" i="14" s="1"/>
  <c r="H122" i="14"/>
  <c r="L121" i="14"/>
  <c r="K121" i="14"/>
  <c r="J121" i="14"/>
  <c r="M121" i="14" s="1"/>
  <c r="H121" i="14"/>
  <c r="L120" i="14"/>
  <c r="M120" i="14" s="1"/>
  <c r="K120" i="14"/>
  <c r="J120" i="14"/>
  <c r="H120" i="14"/>
  <c r="L119" i="14"/>
  <c r="K119" i="14"/>
  <c r="J119" i="14"/>
  <c r="M119" i="14" s="1"/>
  <c r="H119" i="14"/>
  <c r="M118" i="14"/>
  <c r="L118" i="14"/>
  <c r="K118" i="14"/>
  <c r="J118" i="14"/>
  <c r="H118" i="14"/>
  <c r="L117" i="14"/>
  <c r="H117" i="14"/>
  <c r="L116" i="14"/>
  <c r="H116" i="14"/>
  <c r="L115" i="14"/>
  <c r="K115" i="14"/>
  <c r="J115" i="14"/>
  <c r="M115" i="14" s="1"/>
  <c r="H115" i="14"/>
  <c r="M114" i="14"/>
  <c r="L114" i="14"/>
  <c r="K114" i="14"/>
  <c r="J114" i="14"/>
  <c r="H114" i="14"/>
  <c r="L113" i="14"/>
  <c r="K113" i="14"/>
  <c r="J113" i="14"/>
  <c r="M113" i="14" s="1"/>
  <c r="H113" i="14"/>
  <c r="M112" i="14"/>
  <c r="L112" i="14"/>
  <c r="K112" i="14"/>
  <c r="J112" i="14"/>
  <c r="H112" i="14"/>
  <c r="L111" i="14"/>
  <c r="K111" i="14"/>
  <c r="J111" i="14"/>
  <c r="M111" i="14" s="1"/>
  <c r="H111" i="14"/>
  <c r="L110" i="14"/>
  <c r="K110" i="14"/>
  <c r="J110" i="14"/>
  <c r="M110" i="14" s="1"/>
  <c r="H110" i="14"/>
  <c r="M109" i="14"/>
  <c r="L109" i="14"/>
  <c r="K109" i="14"/>
  <c r="J109" i="14"/>
  <c r="H109" i="14"/>
  <c r="L108" i="14"/>
  <c r="K108" i="14"/>
  <c r="J108" i="14"/>
  <c r="M108" i="14" s="1"/>
  <c r="H108" i="14"/>
  <c r="L107" i="14"/>
  <c r="K107" i="14"/>
  <c r="J107" i="14"/>
  <c r="M107" i="14" s="1"/>
  <c r="H107" i="14"/>
  <c r="M106" i="14"/>
  <c r="L106" i="14"/>
  <c r="K106" i="14"/>
  <c r="J106" i="14"/>
  <c r="H106" i="14"/>
  <c r="L105" i="14"/>
  <c r="K105" i="14"/>
  <c r="H105" i="14"/>
  <c r="L104" i="14"/>
  <c r="K104" i="14"/>
  <c r="H104" i="14"/>
  <c r="L103" i="14"/>
  <c r="K103" i="14"/>
  <c r="J103" i="14"/>
  <c r="M103" i="14" s="1"/>
  <c r="H103" i="14"/>
  <c r="M102" i="14"/>
  <c r="L102" i="14"/>
  <c r="K102" i="14"/>
  <c r="J102" i="14"/>
  <c r="H102" i="14"/>
  <c r="L101" i="14"/>
  <c r="K101" i="14"/>
  <c r="J101" i="14"/>
  <c r="M101" i="14" s="1"/>
  <c r="H101" i="14"/>
  <c r="M100" i="14"/>
  <c r="L100" i="14"/>
  <c r="K100" i="14"/>
  <c r="J100" i="14"/>
  <c r="H100" i="14"/>
  <c r="L99" i="14"/>
  <c r="K99" i="14"/>
  <c r="J99" i="14"/>
  <c r="M99" i="14" s="1"/>
  <c r="H99" i="14"/>
  <c r="L98" i="14"/>
  <c r="K98" i="14"/>
  <c r="J98" i="14"/>
  <c r="M98" i="14" s="1"/>
  <c r="H98" i="14"/>
  <c r="L97" i="14"/>
  <c r="K97" i="14"/>
  <c r="H97" i="14"/>
  <c r="L96" i="14"/>
  <c r="K96" i="14"/>
  <c r="J96" i="14"/>
  <c r="M96" i="14" s="1"/>
  <c r="H96" i="14"/>
  <c r="M95" i="14"/>
  <c r="L95" i="14"/>
  <c r="K95" i="14"/>
  <c r="J95" i="14"/>
  <c r="H95" i="14"/>
  <c r="L94" i="14"/>
  <c r="K94" i="14"/>
  <c r="J94" i="14"/>
  <c r="M94" i="14" s="1"/>
  <c r="H94" i="14"/>
  <c r="L93" i="14"/>
  <c r="K93" i="14"/>
  <c r="J93" i="14"/>
  <c r="M93" i="14" s="1"/>
  <c r="H93" i="14"/>
  <c r="M92" i="14"/>
  <c r="L92" i="14"/>
  <c r="K92" i="14"/>
  <c r="J92" i="14"/>
  <c r="H92" i="14"/>
  <c r="L91" i="14"/>
  <c r="K91" i="14"/>
  <c r="J91" i="14"/>
  <c r="M91" i="14" s="1"/>
  <c r="H91" i="14"/>
  <c r="M90" i="14"/>
  <c r="L90" i="14"/>
  <c r="K90" i="14"/>
  <c r="J90" i="14"/>
  <c r="H90" i="14"/>
  <c r="L89" i="14"/>
  <c r="K89" i="14"/>
  <c r="J89" i="14"/>
  <c r="M89" i="14" s="1"/>
  <c r="H89" i="14"/>
  <c r="L88" i="14"/>
  <c r="K88" i="14"/>
  <c r="J88" i="14"/>
  <c r="M88" i="14" s="1"/>
  <c r="H88" i="14"/>
  <c r="M87" i="14"/>
  <c r="L87" i="14"/>
  <c r="K87" i="14"/>
  <c r="J87" i="14"/>
  <c r="H87" i="14"/>
  <c r="L86" i="14"/>
  <c r="K86" i="14"/>
  <c r="J86" i="14"/>
  <c r="M86" i="14" s="1"/>
  <c r="H86" i="14"/>
  <c r="L85" i="14"/>
  <c r="K85" i="14"/>
  <c r="J85" i="14"/>
  <c r="M85" i="14" s="1"/>
  <c r="H85" i="14"/>
  <c r="M84" i="14"/>
  <c r="L84" i="14"/>
  <c r="K84" i="14"/>
  <c r="J84" i="14"/>
  <c r="H84" i="14"/>
  <c r="L83" i="14"/>
  <c r="K83" i="14"/>
  <c r="J83" i="14"/>
  <c r="M83" i="14" s="1"/>
  <c r="H83" i="14"/>
  <c r="M82" i="14"/>
  <c r="L82" i="14"/>
  <c r="K82" i="14"/>
  <c r="J82" i="14"/>
  <c r="H82" i="14"/>
  <c r="L81" i="14"/>
  <c r="K81" i="14"/>
  <c r="J81" i="14"/>
  <c r="M81" i="14" s="1"/>
  <c r="H81" i="14"/>
  <c r="L80" i="14"/>
  <c r="K80" i="14"/>
  <c r="J80" i="14"/>
  <c r="M80" i="14" s="1"/>
  <c r="H80" i="14"/>
  <c r="M79" i="14"/>
  <c r="L79" i="14"/>
  <c r="K79" i="14"/>
  <c r="J79" i="14"/>
  <c r="H79" i="14"/>
  <c r="L78" i="14"/>
  <c r="K78" i="14"/>
  <c r="J78" i="14"/>
  <c r="M78" i="14" s="1"/>
  <c r="H78" i="14"/>
  <c r="L77" i="14"/>
  <c r="K77" i="14"/>
  <c r="J77" i="14"/>
  <c r="M77" i="14" s="1"/>
  <c r="H77" i="14"/>
  <c r="M76" i="14"/>
  <c r="L76" i="14"/>
  <c r="K76" i="14"/>
  <c r="J76" i="14"/>
  <c r="H76" i="14"/>
  <c r="L75" i="14"/>
  <c r="K75" i="14"/>
  <c r="J75" i="14"/>
  <c r="M75" i="14" s="1"/>
  <c r="H75" i="14"/>
  <c r="M74" i="14"/>
  <c r="L74" i="14"/>
  <c r="K74" i="14"/>
  <c r="J74" i="14"/>
  <c r="H74" i="14"/>
  <c r="L73" i="14"/>
  <c r="K73" i="14"/>
  <c r="J73" i="14"/>
  <c r="M73" i="14" s="1"/>
  <c r="H73" i="14"/>
  <c r="L72" i="14"/>
  <c r="K72" i="14"/>
  <c r="J72" i="14"/>
  <c r="M72" i="14" s="1"/>
  <c r="H72" i="14"/>
  <c r="M71" i="14"/>
  <c r="L71" i="14"/>
  <c r="K71" i="14"/>
  <c r="J71" i="14"/>
  <c r="H71" i="14"/>
  <c r="L70" i="14"/>
  <c r="K70" i="14"/>
  <c r="J70" i="14"/>
  <c r="M70" i="14" s="1"/>
  <c r="H70" i="14"/>
  <c r="L69" i="14"/>
  <c r="K69" i="14"/>
  <c r="J69" i="14"/>
  <c r="M69" i="14" s="1"/>
  <c r="H69" i="14"/>
  <c r="M68" i="14"/>
  <c r="L68" i="14"/>
  <c r="K68" i="14"/>
  <c r="J68" i="14"/>
  <c r="H68" i="14"/>
  <c r="L67" i="14"/>
  <c r="K67" i="14"/>
  <c r="J67" i="14"/>
  <c r="M67" i="14" s="1"/>
  <c r="H67" i="14"/>
  <c r="M66" i="14"/>
  <c r="L66" i="14"/>
  <c r="K66" i="14"/>
  <c r="J66" i="14"/>
  <c r="H66" i="14"/>
  <c r="L65" i="14"/>
  <c r="K65" i="14"/>
  <c r="J65" i="14"/>
  <c r="M65" i="14" s="1"/>
  <c r="H65" i="14"/>
  <c r="L64" i="14"/>
  <c r="K64" i="14"/>
  <c r="J64" i="14"/>
  <c r="M64" i="14" s="1"/>
  <c r="H64" i="14"/>
  <c r="M63" i="14"/>
  <c r="L63" i="14"/>
  <c r="K63" i="14"/>
  <c r="J63" i="14"/>
  <c r="H63" i="14"/>
  <c r="L62" i="14"/>
  <c r="K62" i="14"/>
  <c r="J62" i="14"/>
  <c r="M62" i="14" s="1"/>
  <c r="H62" i="14"/>
  <c r="L61" i="14"/>
  <c r="K61" i="14"/>
  <c r="J61" i="14"/>
  <c r="M61" i="14" s="1"/>
  <c r="H61" i="14"/>
  <c r="L60" i="14"/>
  <c r="M60" i="14" s="1"/>
  <c r="K60" i="14"/>
  <c r="J60" i="14"/>
  <c r="H60" i="14"/>
  <c r="L59" i="14"/>
  <c r="K59" i="14"/>
  <c r="J59" i="14"/>
  <c r="M59" i="14" s="1"/>
  <c r="H59" i="14"/>
  <c r="M58" i="14"/>
  <c r="L58" i="14"/>
  <c r="K58" i="14"/>
  <c r="J58" i="14"/>
  <c r="H58" i="14"/>
  <c r="L57" i="14"/>
  <c r="K57" i="14"/>
  <c r="M57" i="14" s="1"/>
  <c r="J57" i="14"/>
  <c r="H57" i="14"/>
  <c r="L56" i="14"/>
  <c r="K56" i="14"/>
  <c r="J56" i="14"/>
  <c r="M56" i="14" s="1"/>
  <c r="H56" i="14"/>
  <c r="M55" i="14"/>
  <c r="L55" i="14"/>
  <c r="K55" i="14"/>
  <c r="J55" i="14"/>
  <c r="H55" i="14"/>
  <c r="L54" i="14"/>
  <c r="K54" i="14"/>
  <c r="J54" i="14"/>
  <c r="M54" i="14" s="1"/>
  <c r="H54" i="14"/>
  <c r="L53" i="14"/>
  <c r="K53" i="14"/>
  <c r="J53" i="14"/>
  <c r="M53" i="14" s="1"/>
  <c r="H53" i="14"/>
  <c r="L52" i="14"/>
  <c r="M52" i="14" s="1"/>
  <c r="K52" i="14"/>
  <c r="J52" i="14"/>
  <c r="H52" i="14"/>
  <c r="L51" i="14"/>
  <c r="K51" i="14"/>
  <c r="J51" i="14"/>
  <c r="M51" i="14" s="1"/>
  <c r="H51" i="14"/>
  <c r="M50" i="14"/>
  <c r="L50" i="14"/>
  <c r="K50" i="14"/>
  <c r="J50" i="14"/>
  <c r="H50" i="14"/>
  <c r="L49" i="14"/>
  <c r="K49" i="14"/>
  <c r="M49" i="14" s="1"/>
  <c r="J49" i="14"/>
  <c r="H49" i="14"/>
  <c r="L48" i="14"/>
  <c r="K48" i="14"/>
  <c r="J48" i="14"/>
  <c r="M48" i="14" s="1"/>
  <c r="H48" i="14"/>
  <c r="M47" i="14"/>
  <c r="L47" i="14"/>
  <c r="K47" i="14"/>
  <c r="J47" i="14"/>
  <c r="H47" i="14"/>
  <c r="L46" i="14"/>
  <c r="K46" i="14"/>
  <c r="J46" i="14"/>
  <c r="M46" i="14" s="1"/>
  <c r="H46" i="14"/>
  <c r="L45" i="14"/>
  <c r="K45" i="14"/>
  <c r="J45" i="14"/>
  <c r="M45" i="14" s="1"/>
  <c r="H45" i="14"/>
  <c r="L44" i="14"/>
  <c r="M44" i="14" s="1"/>
  <c r="K44" i="14"/>
  <c r="J44" i="14"/>
  <c r="H44" i="14"/>
  <c r="L43" i="14"/>
  <c r="K43" i="14"/>
  <c r="J43" i="14"/>
  <c r="M43" i="14" s="1"/>
  <c r="H43" i="14"/>
  <c r="L42" i="14"/>
  <c r="H42" i="14"/>
  <c r="L41" i="14"/>
  <c r="K41" i="14"/>
  <c r="J41" i="14"/>
  <c r="M41" i="14" s="1"/>
  <c r="H41" i="14"/>
  <c r="M40" i="14"/>
  <c r="L40" i="14"/>
  <c r="K40" i="14"/>
  <c r="J40" i="14"/>
  <c r="H40" i="14"/>
  <c r="L39" i="14"/>
  <c r="K39" i="14"/>
  <c r="J39" i="14"/>
  <c r="M39" i="14" s="1"/>
  <c r="H39" i="14"/>
  <c r="L38" i="14"/>
  <c r="K38" i="14"/>
  <c r="J38" i="14"/>
  <c r="M38" i="14" s="1"/>
  <c r="H38" i="14"/>
  <c r="L37" i="14"/>
  <c r="M37" i="14" s="1"/>
  <c r="K37" i="14"/>
  <c r="J37" i="14"/>
  <c r="H37" i="14"/>
  <c r="L36" i="14"/>
  <c r="K36" i="14"/>
  <c r="J36" i="14"/>
  <c r="M36" i="14" s="1"/>
  <c r="H36" i="14"/>
  <c r="M35" i="14"/>
  <c r="L35" i="14"/>
  <c r="K35" i="14"/>
  <c r="J35" i="14"/>
  <c r="H35" i="14"/>
  <c r="L34" i="14"/>
  <c r="K34" i="14"/>
  <c r="M34" i="14" s="1"/>
  <c r="J34" i="14"/>
  <c r="H34" i="14"/>
  <c r="L33" i="14"/>
  <c r="K33" i="14"/>
  <c r="J33" i="14"/>
  <c r="M33" i="14" s="1"/>
  <c r="H33" i="14"/>
  <c r="M32" i="14"/>
  <c r="L32" i="14"/>
  <c r="K32" i="14"/>
  <c r="J32" i="14"/>
  <c r="H32" i="14"/>
  <c r="L31" i="14"/>
  <c r="K31" i="14"/>
  <c r="J31" i="14"/>
  <c r="M31" i="14" s="1"/>
  <c r="H31" i="14"/>
  <c r="L30" i="14"/>
  <c r="K30" i="14"/>
  <c r="J30" i="14"/>
  <c r="M30" i="14" s="1"/>
  <c r="H30" i="14"/>
  <c r="L29" i="14"/>
  <c r="M29" i="14" s="1"/>
  <c r="K29" i="14"/>
  <c r="J29" i="14"/>
  <c r="H29" i="14"/>
  <c r="L28" i="14"/>
  <c r="K28" i="14"/>
  <c r="J28" i="14"/>
  <c r="M28" i="14" s="1"/>
  <c r="H28" i="14"/>
  <c r="M27" i="14"/>
  <c r="L27" i="14"/>
  <c r="K27" i="14"/>
  <c r="J27" i="14"/>
  <c r="H27" i="14"/>
  <c r="L26" i="14"/>
  <c r="K26" i="14"/>
  <c r="M26" i="14" s="1"/>
  <c r="J26" i="14"/>
  <c r="H26" i="14"/>
  <c r="L25" i="14"/>
  <c r="K25" i="14"/>
  <c r="J25" i="14"/>
  <c r="M25" i="14" s="1"/>
  <c r="H25" i="14"/>
  <c r="M24" i="14"/>
  <c r="L24" i="14"/>
  <c r="K24" i="14"/>
  <c r="J24" i="14"/>
  <c r="H24" i="14"/>
  <c r="L23" i="14"/>
  <c r="K23" i="14"/>
  <c r="J23" i="14"/>
  <c r="M23" i="14" s="1"/>
  <c r="H23" i="14"/>
  <c r="L22" i="14"/>
  <c r="K22" i="14"/>
  <c r="J22" i="14"/>
  <c r="M22" i="14" s="1"/>
  <c r="H22" i="14"/>
  <c r="L21" i="14"/>
  <c r="M21" i="14" s="1"/>
  <c r="K21" i="14"/>
  <c r="J21" i="14"/>
  <c r="H21" i="14"/>
  <c r="L20" i="14"/>
  <c r="K20" i="14"/>
  <c r="J20" i="14"/>
  <c r="M20" i="14" s="1"/>
  <c r="H20" i="14"/>
  <c r="M19" i="14"/>
  <c r="L19" i="14"/>
  <c r="K19" i="14"/>
  <c r="J19" i="14"/>
  <c r="H19" i="14"/>
  <c r="L18" i="14"/>
  <c r="K18" i="14"/>
  <c r="M18" i="14" s="1"/>
  <c r="J18" i="14"/>
  <c r="H18" i="14"/>
  <c r="H17" i="14"/>
  <c r="L16" i="14"/>
  <c r="K16" i="14"/>
  <c r="J16" i="14"/>
  <c r="M16" i="14" s="1"/>
  <c r="H16" i="14"/>
  <c r="M15" i="14"/>
  <c r="L15" i="14"/>
  <c r="K15" i="14"/>
  <c r="J15" i="14"/>
  <c r="H15" i="14"/>
  <c r="H14" i="14"/>
  <c r="H13" i="14"/>
  <c r="M12" i="14"/>
  <c r="L12" i="14"/>
  <c r="K12" i="14"/>
  <c r="J12" i="14"/>
  <c r="H12" i="14"/>
  <c r="L11" i="14"/>
  <c r="K11" i="14"/>
  <c r="J11" i="14"/>
  <c r="M11" i="14" s="1"/>
  <c r="H11" i="14"/>
  <c r="L9" i="14"/>
  <c r="K9" i="14"/>
  <c r="J9" i="14"/>
  <c r="M9" i="14" s="1"/>
  <c r="H9" i="14"/>
  <c r="L7" i="14"/>
  <c r="M7" i="14" s="1"/>
  <c r="K7" i="14"/>
  <c r="J7" i="14"/>
  <c r="H7" i="14"/>
  <c r="L5" i="14"/>
  <c r="L146" i="14" s="1"/>
  <c r="K5" i="14"/>
  <c r="K146" i="14" s="1"/>
  <c r="J5" i="14"/>
  <c r="M5" i="14" s="1"/>
  <c r="H5" i="14"/>
  <c r="M4" i="14"/>
  <c r="L4" i="14"/>
  <c r="K4" i="14"/>
  <c r="J4" i="14"/>
  <c r="J146" i="14" s="1"/>
  <c r="H4" i="14"/>
  <c r="H146" i="14" s="1"/>
  <c r="G63" i="13"/>
  <c r="E63" i="13"/>
  <c r="C63" i="13"/>
  <c r="L62" i="13"/>
  <c r="K62" i="13"/>
  <c r="J62" i="13"/>
  <c r="M62" i="13" s="1"/>
  <c r="H62" i="13"/>
  <c r="L61" i="13"/>
  <c r="K61" i="13"/>
  <c r="M61" i="13" s="1"/>
  <c r="J61" i="13"/>
  <c r="H61" i="13"/>
  <c r="L60" i="13"/>
  <c r="K60" i="13"/>
  <c r="J60" i="13"/>
  <c r="M60" i="13" s="1"/>
  <c r="H60" i="13"/>
  <c r="M59" i="13"/>
  <c r="L59" i="13"/>
  <c r="K59" i="13"/>
  <c r="J59" i="13"/>
  <c r="H59" i="13"/>
  <c r="L58" i="13"/>
  <c r="K58" i="13"/>
  <c r="J58" i="13"/>
  <c r="M58" i="13" s="1"/>
  <c r="H58" i="13"/>
  <c r="M57" i="13"/>
  <c r="L57" i="13"/>
  <c r="K57" i="13"/>
  <c r="J57" i="13"/>
  <c r="H57" i="13"/>
  <c r="L56" i="13"/>
  <c r="K56" i="13"/>
  <c r="J56" i="13"/>
  <c r="M56" i="13" s="1"/>
  <c r="H56" i="13"/>
  <c r="L55" i="13"/>
  <c r="K55" i="13"/>
  <c r="J55" i="13"/>
  <c r="M55" i="13" s="1"/>
  <c r="H55" i="13"/>
  <c r="L54" i="13"/>
  <c r="K54" i="13"/>
  <c r="J54" i="13"/>
  <c r="M54" i="13" s="1"/>
  <c r="H54" i="13"/>
  <c r="L53" i="13"/>
  <c r="K53" i="13"/>
  <c r="M53" i="13" s="1"/>
  <c r="J53" i="13"/>
  <c r="H53" i="13"/>
  <c r="E52" i="13"/>
  <c r="L51" i="13"/>
  <c r="K51" i="13"/>
  <c r="J51" i="13"/>
  <c r="M51" i="13" s="1"/>
  <c r="H51" i="13"/>
  <c r="L50" i="13"/>
  <c r="K50" i="13"/>
  <c r="J50" i="13"/>
  <c r="M50" i="13" s="1"/>
  <c r="H50" i="13"/>
  <c r="L49" i="13"/>
  <c r="K49" i="13"/>
  <c r="M49" i="13" s="1"/>
  <c r="J49" i="13"/>
  <c r="H49" i="13"/>
  <c r="L48" i="13"/>
  <c r="K48" i="13"/>
  <c r="J48" i="13"/>
  <c r="M48" i="13" s="1"/>
  <c r="H48" i="13"/>
  <c r="M47" i="13"/>
  <c r="L47" i="13"/>
  <c r="K47" i="13"/>
  <c r="J47" i="13"/>
  <c r="H47" i="13"/>
  <c r="L46" i="13"/>
  <c r="K46" i="13"/>
  <c r="J46" i="13"/>
  <c r="M46" i="13" s="1"/>
  <c r="H46" i="13"/>
  <c r="M44" i="13"/>
  <c r="L44" i="13"/>
  <c r="K44" i="13"/>
  <c r="J44" i="13"/>
  <c r="H44" i="13"/>
  <c r="L43" i="13"/>
  <c r="K43" i="13"/>
  <c r="J43" i="13"/>
  <c r="M43" i="13" s="1"/>
  <c r="H43" i="13"/>
  <c r="L42" i="13"/>
  <c r="K42" i="13"/>
  <c r="J42" i="13"/>
  <c r="M42" i="13" s="1"/>
  <c r="H42" i="13"/>
  <c r="L40" i="13"/>
  <c r="K40" i="13"/>
  <c r="J40" i="13"/>
  <c r="M40" i="13" s="1"/>
  <c r="H40" i="13"/>
  <c r="L39" i="13"/>
  <c r="K39" i="13"/>
  <c r="M39" i="13" s="1"/>
  <c r="J39" i="13"/>
  <c r="H39" i="13"/>
  <c r="L38" i="13"/>
  <c r="K38" i="13"/>
  <c r="J38" i="13"/>
  <c r="M38" i="13" s="1"/>
  <c r="H38" i="13"/>
  <c r="M37" i="13"/>
  <c r="L37" i="13"/>
  <c r="K37" i="13"/>
  <c r="J37" i="13"/>
  <c r="H37" i="13"/>
  <c r="L36" i="13"/>
  <c r="K36" i="13"/>
  <c r="J36" i="13"/>
  <c r="M36" i="13" s="1"/>
  <c r="H36" i="13"/>
  <c r="M35" i="13"/>
  <c r="L35" i="13"/>
  <c r="K35" i="13"/>
  <c r="J35" i="13"/>
  <c r="H35" i="13"/>
  <c r="L34" i="13"/>
  <c r="K34" i="13"/>
  <c r="J34" i="13"/>
  <c r="M34" i="13" s="1"/>
  <c r="H34" i="13"/>
  <c r="L33" i="13"/>
  <c r="K33" i="13"/>
  <c r="J33" i="13"/>
  <c r="M33" i="13" s="1"/>
  <c r="H33" i="13"/>
  <c r="L32" i="13"/>
  <c r="K32" i="13"/>
  <c r="J32" i="13"/>
  <c r="M32" i="13" s="1"/>
  <c r="H32" i="13"/>
  <c r="L31" i="13"/>
  <c r="K31" i="13"/>
  <c r="M31" i="13" s="1"/>
  <c r="J31" i="13"/>
  <c r="H31" i="13"/>
  <c r="C30" i="13"/>
  <c r="L27" i="13"/>
  <c r="K27" i="13"/>
  <c r="J27" i="13"/>
  <c r="M27" i="13" s="1"/>
  <c r="H27" i="13"/>
  <c r="L25" i="13"/>
  <c r="K25" i="13"/>
  <c r="C25" i="13"/>
  <c r="J25" i="13" s="1"/>
  <c r="M25" i="13" s="1"/>
  <c r="L24" i="13"/>
  <c r="K24" i="13"/>
  <c r="J24" i="13"/>
  <c r="M24" i="13" s="1"/>
  <c r="H24" i="13"/>
  <c r="L23" i="13"/>
  <c r="K23" i="13"/>
  <c r="J23" i="13"/>
  <c r="M23" i="13" s="1"/>
  <c r="H23" i="13"/>
  <c r="L21" i="13"/>
  <c r="K21" i="13"/>
  <c r="J21" i="13"/>
  <c r="M21" i="13" s="1"/>
  <c r="H21" i="13"/>
  <c r="L20" i="13"/>
  <c r="K20" i="13"/>
  <c r="M20" i="13" s="1"/>
  <c r="J20" i="13"/>
  <c r="H20" i="13"/>
  <c r="L19" i="13"/>
  <c r="K19" i="13"/>
  <c r="J19" i="13"/>
  <c r="M19" i="13" s="1"/>
  <c r="H19" i="13"/>
  <c r="M18" i="13"/>
  <c r="L18" i="13"/>
  <c r="K18" i="13"/>
  <c r="J18" i="13"/>
  <c r="H18" i="13"/>
  <c r="L17" i="13"/>
  <c r="K17" i="13"/>
  <c r="J17" i="13"/>
  <c r="M17" i="13" s="1"/>
  <c r="H17" i="13"/>
  <c r="M16" i="13"/>
  <c r="L16" i="13"/>
  <c r="K16" i="13"/>
  <c r="J16" i="13"/>
  <c r="H16" i="13"/>
  <c r="L15" i="13"/>
  <c r="K15" i="13"/>
  <c r="J15" i="13"/>
  <c r="M15" i="13" s="1"/>
  <c r="H15" i="13"/>
  <c r="L14" i="13"/>
  <c r="K14" i="13"/>
  <c r="J14" i="13"/>
  <c r="M14" i="13" s="1"/>
  <c r="H14" i="13"/>
  <c r="L13" i="13"/>
  <c r="K13" i="13"/>
  <c r="J13" i="13"/>
  <c r="M13" i="13" s="1"/>
  <c r="H13" i="13"/>
  <c r="L11" i="13"/>
  <c r="K11" i="13"/>
  <c r="M11" i="13" s="1"/>
  <c r="J11" i="13"/>
  <c r="H11" i="13"/>
  <c r="L10" i="13"/>
  <c r="K10" i="13"/>
  <c r="J10" i="13"/>
  <c r="M10" i="13" s="1"/>
  <c r="H10" i="13"/>
  <c r="M9" i="13"/>
  <c r="L9" i="13"/>
  <c r="K9" i="13"/>
  <c r="J9" i="13"/>
  <c r="H9" i="13"/>
  <c r="L8" i="13"/>
  <c r="K8" i="13"/>
  <c r="J8" i="13"/>
  <c r="M8" i="13" s="1"/>
  <c r="H8" i="13"/>
  <c r="M7" i="13"/>
  <c r="L7" i="13"/>
  <c r="K7" i="13"/>
  <c r="J7" i="13"/>
  <c r="H7" i="13"/>
  <c r="L6" i="13"/>
  <c r="K6" i="13"/>
  <c r="J6" i="13"/>
  <c r="M6" i="13" s="1"/>
  <c r="H6" i="13"/>
  <c r="L5" i="13"/>
  <c r="K5" i="13"/>
  <c r="J5" i="13"/>
  <c r="M5" i="13" s="1"/>
  <c r="H5" i="13"/>
  <c r="L4" i="13"/>
  <c r="L63" i="13" s="1"/>
  <c r="K4" i="13"/>
  <c r="K63" i="13" s="1"/>
  <c r="J4" i="13"/>
  <c r="M4" i="13" s="1"/>
  <c r="H4" i="13"/>
  <c r="M146" i="14" l="1"/>
  <c r="M63" i="13"/>
  <c r="H25" i="13"/>
  <c r="H63" i="13" s="1"/>
  <c r="J63" i="13"/>
  <c r="A5" i="10" l="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4" i="10" l="1"/>
</calcChain>
</file>

<file path=xl/sharedStrings.xml><?xml version="1.0" encoding="utf-8"?>
<sst xmlns="http://schemas.openxmlformats.org/spreadsheetml/2006/main" count="644" uniqueCount="301">
  <si>
    <t>BIDDER INSTRUCTIONS:</t>
  </si>
  <si>
    <t>YES</t>
  </si>
  <si>
    <t>NO</t>
  </si>
  <si>
    <t>COMMENTS</t>
  </si>
  <si>
    <t>Bidder Name</t>
  </si>
  <si>
    <t>Location</t>
  </si>
  <si>
    <t>In Business Since</t>
  </si>
  <si>
    <t># of Employees</t>
  </si>
  <si>
    <t># of Clients</t>
  </si>
  <si>
    <t>Industries Served</t>
  </si>
  <si>
    <t>Company Overview</t>
  </si>
  <si>
    <t>Product Solution Overview</t>
  </si>
  <si>
    <t>Service Overview</t>
  </si>
  <si>
    <t>Please complete the following tabs as instructed (in each tab):</t>
  </si>
  <si>
    <t>ID</t>
  </si>
  <si>
    <t>BIDDER OVERVIEW</t>
  </si>
  <si>
    <t>Tab 2 - Bidder Overview</t>
  </si>
  <si>
    <t>Tab 4 - Bidder Questions</t>
  </si>
  <si>
    <t xml:space="preserve">INSTRUCTIONS:  Please answer YES or NO to all questions below by placing an "X" in the appropriate column. Add any additional information in the COMMENTS column as needed or required. Please provide as much detail as possible. </t>
  </si>
  <si>
    <t>Do you possess all necessary State or Federal licenses or permits required for industry.</t>
  </si>
  <si>
    <t>Do you have a minimum five (5) years experience providing laundering and/or rental services to similar sized and sophisticated customers.</t>
  </si>
  <si>
    <t>Linen</t>
  </si>
  <si>
    <t>Master list (counts of what is being delivered)  sent via email and hand delivered, paper copy, daily, to department Manager - for invoicing purposes for all properties</t>
  </si>
  <si>
    <t>Average bin count – done weekly (used for linen inventory) at all properties</t>
  </si>
  <si>
    <t>Laundry company sorts the laundry</t>
  </si>
  <si>
    <t>Laundry company provides the bins</t>
  </si>
  <si>
    <t>Laundry company delivers empty bins on regular basis as agreed upon by Management for each property</t>
  </si>
  <si>
    <t>Delivery driver is responsible for transporting the bins from Housekeeping to the loading dock for the linens</t>
  </si>
  <si>
    <t>Housekeeping will need empty bins for operations on Sundays the number of bins will be agreed upon for each property by Management.</t>
  </si>
  <si>
    <t xml:space="preserve">If any linen is pulled out from the inventory by the laundry company, due to rips, stains, defects, etc., the discarded linen has to be sent back in a separate bin to Housekeeping for proper count and disposal. </t>
  </si>
  <si>
    <t>Wardrobe</t>
  </si>
  <si>
    <t>Clean culinary uniforms to be delivered in rolling bins to each property.  Location will be provided for each property.</t>
  </si>
  <si>
    <t>Empty rolling bins picked up next day</t>
  </si>
  <si>
    <t>Bank lockers for clean fire retardant garments back of house in casino</t>
  </si>
  <si>
    <t>Clean culinary exec uniforms and steward mgrs. uniforms delivered to location as agreed upon by Management for each location</t>
  </si>
  <si>
    <t>Work with SGC Operating Departments to develop, execute, and maintain a process for newly hired and termed SGC uniformed employees. Will need a reporting structure (reports) for termed employees and usage.</t>
  </si>
  <si>
    <t>General Requirements</t>
  </si>
  <si>
    <t>Bidder to implement Annual Business Review aligned with SGC's fiscal calendar; October 1 through September 30</t>
  </si>
  <si>
    <t>Bidder to coordinate Monthly operational meetings to address open issues, what is working/not working, upcoming initiatives, etc.</t>
  </si>
  <si>
    <t>SNRC</t>
  </si>
  <si>
    <t>SARC</t>
  </si>
  <si>
    <t>DELIVERY</t>
  </si>
  <si>
    <t>7 days a week -before 8:00am &amp; 12:00</t>
  </si>
  <si>
    <t>6 days a week before 7:00am</t>
  </si>
  <si>
    <t>twice a day Mon-Sat</t>
  </si>
  <si>
    <t>once a day Sun</t>
  </si>
  <si>
    <t xml:space="preserve">PICK UP </t>
  </si>
  <si>
    <t>SBCC</t>
  </si>
  <si>
    <t>DELIVERY &amp; PICKUP</t>
  </si>
  <si>
    <t>Monday &amp; Thursday -  9am-10am</t>
  </si>
  <si>
    <t>*All Property Delivery &amp; Pick Schedules include Holidays these schedules must be communicated with management.</t>
  </si>
  <si>
    <t>OPERATIONAL REQUIREMENTS</t>
  </si>
  <si>
    <t>PROPERTY DELIVERY &amp; PICKUP SCHEDULES*</t>
  </si>
  <si>
    <t>Can you meet all the Operational Requirements listed in tab 3?  If no, please confirm which ones you can't in the comments section.</t>
  </si>
  <si>
    <t>Can you meet all the Delivery Requirement listed in tab 3?  If no, please confirm which ones you can't in the comments section.</t>
  </si>
  <si>
    <t>Can you summarize your receiving and inventory control procedures and the process you use for handling count disputes with current customers.  Please add specific examples.</t>
  </si>
  <si>
    <t>Can you describe your process to keep items separate; how do you ensure items from different customers do not get mixed?  Please add specific examples.</t>
  </si>
  <si>
    <t>Do you conduct customer satisfaction surveys? If so, please provide information about the results of those surveys. If not, please explain why they are not conducted.</t>
  </si>
  <si>
    <t xml:space="preserve">Can you summarize your company standards for replacing uniforms and other rental items.  </t>
  </si>
  <si>
    <t>Can you give examples and explanation of metrics you use to monitor performance and excellence with customers of similar size and industry.</t>
  </si>
  <si>
    <t>Can you explain why should SGC award this bid to your organization?</t>
  </si>
  <si>
    <t>Can you summarize your expectations of SGC and include the processes and procedures you need SGC properties to have in place to ensure quality service and to promote a healthy business relationship.</t>
  </si>
  <si>
    <t>Can you confirm how many customers do you currently have?</t>
  </si>
  <si>
    <t>Can you confirm how many of those customers are in the casino/gaming industry or provide hospitality-related products and services?</t>
  </si>
  <si>
    <t>Can you confirm what is the average retention rate for your customers? Is that documented?</t>
  </si>
  <si>
    <t>Can you confirm what are typical reasons for customers leaving your service?</t>
  </si>
  <si>
    <t>Can you provide three customer case studies with references.</t>
  </si>
  <si>
    <t>Can you confirm what is your recommended process for implementing your services?</t>
  </si>
  <si>
    <t xml:space="preserve">Can you confirm what kind of support do you provide during the transition to your services? </t>
  </si>
  <si>
    <t>Can you confimr the typical transition time from contract signature to commercial service availability?</t>
  </si>
  <si>
    <t>Do you use any third parties to conduct your services?  If yes, please summarize who you use and what for.</t>
  </si>
  <si>
    <t>Can you confirm you current geographic service area?</t>
  </si>
  <si>
    <t>If not currently servicing an SGC Property location, can you explain why you are capable of expanding?</t>
  </si>
  <si>
    <t>Can you describe your new customer onboarding/transition process and ongoing support?</t>
  </si>
  <si>
    <t>Can you describe your COG damaged item replacement process?</t>
  </si>
  <si>
    <t>Can you describe your process for identifying and removing items from service and replacing?</t>
  </si>
  <si>
    <t>Can you outline the dedicated account team structure that will be assisting with launch and ongoing support?</t>
  </si>
  <si>
    <t>Can you provide an overview of your Rental/Laundry pricing model?</t>
  </si>
  <si>
    <t>Can you provide an overview of your COG Laundry pricing model?</t>
  </si>
  <si>
    <t>Can you explain your current business continuity plan?</t>
  </si>
  <si>
    <t>Can you provide your plan to ensure SGC continuity (and no interruption) of services?</t>
  </si>
  <si>
    <t>Can you explain how often you have had to rely on your business continuity plans?  Share an experience where you had to use it?</t>
  </si>
  <si>
    <t xml:space="preserve">Can you explain your process and procedure for developing, maintaining, and executing you business continuity plans.? </t>
  </si>
  <si>
    <t>BIDDER QUESTIONS</t>
  </si>
  <si>
    <r>
      <t xml:space="preserve">Customer Owned Goods (COG) - SGC Estimated Annual Usage 
</t>
    </r>
    <r>
      <rPr>
        <i/>
        <sz val="12"/>
        <color theme="1"/>
        <rFont val="Calibri"/>
        <family val="2"/>
        <scheme val="minor"/>
      </rPr>
      <t>(based on actual usage 04/01/2023 - 03/31/2024)</t>
    </r>
  </si>
  <si>
    <t>Item Description</t>
  </si>
  <si>
    <t>Total Usage</t>
  </si>
  <si>
    <t>Cost / Unit</t>
  </si>
  <si>
    <t>SNRC Cost</t>
  </si>
  <si>
    <t>SARC Cost</t>
  </si>
  <si>
    <t>SBCC Cost</t>
  </si>
  <si>
    <t>SGC Total Cost</t>
  </si>
  <si>
    <t>Department</t>
  </si>
  <si>
    <t>Usage</t>
  </si>
  <si>
    <t>BATH MAT</t>
  </si>
  <si>
    <t>Housekeeping</t>
  </si>
  <si>
    <t xml:space="preserve">BATH SHEET </t>
  </si>
  <si>
    <t xml:space="preserve">BATH TOWELS </t>
  </si>
  <si>
    <t>BLANKET BEIGE VELLUX</t>
  </si>
  <si>
    <t xml:space="preserve">BLANKETS </t>
  </si>
  <si>
    <t>KING INSERT</t>
  </si>
  <si>
    <t>MATTRESS PAD</t>
  </si>
  <si>
    <t>RAGS</t>
  </si>
  <si>
    <t>SHEETS QUEEN</t>
  </si>
  <si>
    <t>SHEETS KING</t>
  </si>
  <si>
    <t xml:space="preserve">SHEETS KING PATTERN </t>
  </si>
  <si>
    <t xml:space="preserve">SLIPS KING </t>
  </si>
  <si>
    <t>SLIPS KING PATTERN</t>
  </si>
  <si>
    <t>BLUE STRIPE POOL TWL</t>
  </si>
  <si>
    <t>TOWELS HAND</t>
  </si>
  <si>
    <t xml:space="preserve">WASH CLOTHS </t>
  </si>
  <si>
    <t>Penthouse</t>
  </si>
  <si>
    <t>BATH TOWELS</t>
  </si>
  <si>
    <t xml:space="preserve">SHEETS KING </t>
  </si>
  <si>
    <t>SHEETS KING FITTED</t>
  </si>
  <si>
    <t xml:space="preserve">SHEETS QUEEN FITTED </t>
  </si>
  <si>
    <t>SLIPS QUEEN</t>
  </si>
  <si>
    <t>SLIPS KING</t>
  </si>
  <si>
    <t xml:space="preserve">SLIPS KING PATTERN </t>
  </si>
  <si>
    <t xml:space="preserve">SHEETS QUEEN </t>
  </si>
  <si>
    <t>Spa</t>
  </si>
  <si>
    <t>TOWEL GREEN POOL</t>
  </si>
  <si>
    <t>COATS/JACKETS</t>
  </si>
  <si>
    <t xml:space="preserve">BANQ-120" ROUND </t>
  </si>
  <si>
    <t>Banquets</t>
  </si>
  <si>
    <t>BANQ-132" ROUND</t>
  </si>
  <si>
    <t xml:space="preserve">BANQ-90" ROUND </t>
  </si>
  <si>
    <t xml:space="preserve">BANQ-96" ROUND </t>
  </si>
  <si>
    <t xml:space="preserve">BANQ-61" ROUND </t>
  </si>
  <si>
    <t xml:space="preserve">Room Service </t>
  </si>
  <si>
    <t>BANQ-54Xl20</t>
  </si>
  <si>
    <t>BANQ-90X90</t>
  </si>
  <si>
    <t>CAN COVERS SPUN</t>
  </si>
  <si>
    <t>CHAIR COVERS</t>
  </si>
  <si>
    <t>OVERLAY</t>
  </si>
  <si>
    <t>Special Events</t>
  </si>
  <si>
    <t xml:space="preserve">TABLE SKIRTS 17' 6" </t>
  </si>
  <si>
    <t>TABLE SKIRTS 21' 6"</t>
  </si>
  <si>
    <t xml:space="preserve">TABLE TOP-54X54 </t>
  </si>
  <si>
    <t>TABLE TOP-72X72</t>
  </si>
  <si>
    <t>NAPKINS COLORED</t>
  </si>
  <si>
    <t xml:space="preserve">NAPKINS COLORED </t>
  </si>
  <si>
    <t>NAPKINS -BLK</t>
  </si>
  <si>
    <t>NAPKINS RED 20X20</t>
  </si>
  <si>
    <t>Patria</t>
  </si>
  <si>
    <t xml:space="preserve">90X90 BLACK SQUARE </t>
  </si>
  <si>
    <t>90X90 CHOCOLATE CRINKLE</t>
  </si>
  <si>
    <t xml:space="preserve">90X90 GOLD SQUARE </t>
  </si>
  <si>
    <t xml:space="preserve">90X90 GREY SQUARE </t>
  </si>
  <si>
    <t xml:space="preserve">90X90 PINK SQUARE </t>
  </si>
  <si>
    <t xml:space="preserve">90X90 RED SQUARE </t>
  </si>
  <si>
    <t>90X90 SILVER SQUARE</t>
  </si>
  <si>
    <t>90X90 WEDGEWOOD SQUARE</t>
  </si>
  <si>
    <t>Pricing
Please enter your price / unit in Column I</t>
  </si>
  <si>
    <r>
      <t>Rental Program - SGC Estimated Annual Usage</t>
    </r>
    <r>
      <rPr>
        <i/>
        <sz val="12"/>
        <color theme="1"/>
        <rFont val="Calibri"/>
        <family val="2"/>
        <scheme val="minor"/>
      </rPr>
      <t xml:space="preserve"> 
(based on actual usage 04/01/2023 - 03/31/2024)</t>
    </r>
  </si>
  <si>
    <t>SGC Total Usage</t>
  </si>
  <si>
    <t>BAR MOP</t>
  </si>
  <si>
    <t>Property Ops</t>
  </si>
  <si>
    <t>EVS</t>
  </si>
  <si>
    <t>LAUNDRY BAG - CLOTH</t>
  </si>
  <si>
    <t>Room Service</t>
  </si>
  <si>
    <t xml:space="preserve"> </t>
  </si>
  <si>
    <t>MAT SLATE 3X5</t>
  </si>
  <si>
    <t xml:space="preserve">Wardrobe </t>
  </si>
  <si>
    <t>MAT SLATE 4X8</t>
  </si>
  <si>
    <t>MAT SLATE 4x6</t>
  </si>
  <si>
    <t>NAPKIN-SANDLEWOOD</t>
  </si>
  <si>
    <t>TABLECLOTH -SANDLEWOOD 61 X 61  SPUN</t>
  </si>
  <si>
    <t>TABLECLOTH -SANDLEWOOD 71 X 71  SPUN</t>
  </si>
  <si>
    <t>Western Door</t>
  </si>
  <si>
    <t xml:space="preserve">BANQ-BLACK 54X120 </t>
  </si>
  <si>
    <t xml:space="preserve">BANQ-IVORY 54X120 </t>
  </si>
  <si>
    <t>BANQ-WHITE 54 X 120</t>
  </si>
  <si>
    <t>BANQ-BLACK 120" ROUND</t>
  </si>
  <si>
    <t>BANQ-BLACK 132" ROUND</t>
  </si>
  <si>
    <t>BANQ-BLACK 52X114 SPUN</t>
  </si>
  <si>
    <t>BANQ-BLACK 85X85 SPUN</t>
  </si>
  <si>
    <t>BANQ-BLACK 96" ROUND</t>
  </si>
  <si>
    <t>BANQ-IVORY 96" ROUND</t>
  </si>
  <si>
    <t>BANQ-MAIZE 120" ROUND</t>
  </si>
  <si>
    <t>BANQ-MAlZE 132" ROUND</t>
  </si>
  <si>
    <t>BANQ-MAlZE 52X114 SPUN</t>
  </si>
  <si>
    <t>BANQ-MAIZE 85X85 SPUN</t>
  </si>
  <si>
    <t>BANQ-WHT 132" ROUND</t>
  </si>
  <si>
    <t>BQ-90X156 BLACK SUPERCLOT</t>
  </si>
  <si>
    <t>BQ-90X156 MAIZE SUPERCLOT</t>
  </si>
  <si>
    <t>BQ-90X156 WHITE SUPERCLOT</t>
  </si>
  <si>
    <t>BANQ-SANDLWD</t>
  </si>
  <si>
    <t>BANQ-RED 85X85</t>
  </si>
  <si>
    <t>BANQ-WHITE114X52</t>
  </si>
  <si>
    <t xml:space="preserve">BANQ-BLACK 52X114 </t>
  </si>
  <si>
    <t xml:space="preserve">BANQ- BLACK 85X85 </t>
  </si>
  <si>
    <t xml:space="preserve">BANQ-WHITE 85X85 </t>
  </si>
  <si>
    <t>NAPKIN GOLD SPUN</t>
  </si>
  <si>
    <t>NAPKIN BLACK SPUN</t>
  </si>
  <si>
    <t>NAPKIN BROWN SPUN</t>
  </si>
  <si>
    <t>NAPKIN BURGANDY SPUN</t>
  </si>
  <si>
    <t>NAPKIN CADET BLUESPUN</t>
  </si>
  <si>
    <t xml:space="preserve">Patria </t>
  </si>
  <si>
    <t>NAPKIN D-ROSE SPUN</t>
  </si>
  <si>
    <t>NAPKIN EVERGREEN SPUN</t>
  </si>
  <si>
    <t>NAPKIN-FRUMENTO CORNICE SPUN</t>
  </si>
  <si>
    <t>NAPKIN-GREY SPUN</t>
  </si>
  <si>
    <t>NAPKIN-LAVENDER SPUN</t>
  </si>
  <si>
    <t>NAPKIN-MAIZE SPUN</t>
  </si>
  <si>
    <t>NAPKIN-MED BLUE SPUN</t>
  </si>
  <si>
    <t>NAPKIN-NAVY SPUN</t>
  </si>
  <si>
    <t>NAPKIN-ORANGE  SPUN</t>
  </si>
  <si>
    <t>NAPKIN-PEACH SPUN</t>
  </si>
  <si>
    <t>NAPKIN-PINK SPUN</t>
  </si>
  <si>
    <t>NAPKIN-PURPLE SPUN</t>
  </si>
  <si>
    <t>NAPKIN-RED SPUN</t>
  </si>
  <si>
    <t>NAPKIN-BURG/MERLOT VISA</t>
  </si>
  <si>
    <t>NAPKIN-SANDLEWOOD SPUN</t>
  </si>
  <si>
    <t>NAPKIN-SEAFOAM SPUN</t>
  </si>
  <si>
    <t>NAPKIN-TEAL SPUN</t>
  </si>
  <si>
    <t>NAPKIN-WHITE SPUN</t>
  </si>
  <si>
    <t>NAPKIN-YELLOW SPUN</t>
  </si>
  <si>
    <t>Chairmans</t>
  </si>
  <si>
    <t>TABLECLOTH-BLACK61X61  SPUN</t>
  </si>
  <si>
    <t>TABLECLOTH-HNT GRN 54X54 SPUN</t>
  </si>
  <si>
    <t>TABLECLOTH-RED 52X52 SPUN</t>
  </si>
  <si>
    <t>TABLECLOTH-RED 72X72 SPUN</t>
  </si>
  <si>
    <t>TABLECLOTH-WHITE 61X6l  SPUN</t>
  </si>
  <si>
    <t>TABLE TOP-BLACK 52X52 SPUN</t>
  </si>
  <si>
    <t>TABLE TOP-BURG 52X52 SPUN</t>
  </si>
  <si>
    <t>TABLE TOP-CADET BLUE 52X52 SPUN</t>
  </si>
  <si>
    <t>TABLE TOP-DUSTY ROSE 52X52 SPUN</t>
  </si>
  <si>
    <t>TABLE TOP-EVERGREEN 52X52 SPUN</t>
  </si>
  <si>
    <t>TABLE TOP-GOLDSPUN 52X52 SPUN</t>
  </si>
  <si>
    <t>TABLE TOP-MED BLUE 52X52 SPUN</t>
  </si>
  <si>
    <t>TABLE TOP-NAVY 52X52 SPUN</t>
  </si>
  <si>
    <t>TABLE TOP-PURPLE 52X52 SPUN</t>
  </si>
  <si>
    <t>TABLE TOP-RED 52X52 SPUN</t>
  </si>
  <si>
    <t>TABLE TOP-SANDLWD 52X52 SPUN</t>
  </si>
  <si>
    <t>TABLE TOP-WHITE 52X52 SPUN</t>
  </si>
  <si>
    <t>TABLE TOP-YELLOW 52X52 SPUN</t>
  </si>
  <si>
    <t>136 ROUND WHT WAVE</t>
  </si>
  <si>
    <t>LaCascata</t>
  </si>
  <si>
    <t>71 ROUND WHT WAVE</t>
  </si>
  <si>
    <t>96 ROUND WHT WAVE</t>
  </si>
  <si>
    <t>BANQ-MAlZE 85X85 SPUN</t>
  </si>
  <si>
    <t>TABLECLOTH-MAIZE 61X61 SPUN</t>
  </si>
  <si>
    <t>TABLECLOTH-MAIZE 71X71 SPUN</t>
  </si>
  <si>
    <t>TABLECLOTH-WHITE 61X61 SPUN</t>
  </si>
  <si>
    <t>13Xl3 BEIGE WASH ClOTH</t>
  </si>
  <si>
    <t>KOI</t>
  </si>
  <si>
    <t>BANQ-RED 85X85 SPUN</t>
  </si>
  <si>
    <t>BANQ-SANDLEWOOD 85X85 SPUN</t>
  </si>
  <si>
    <t>TABLECLOTH-RED 61X61 SPUN</t>
  </si>
  <si>
    <t>TABLECLOTH-SANDLEWOOD 61 X 61</t>
  </si>
  <si>
    <t>TABLECLOTH-SANDLEWOOD 71 X71  SPUN</t>
  </si>
  <si>
    <t>APRON CASINO BROWN BIB</t>
  </si>
  <si>
    <t>NAPKIN -WHITE</t>
  </si>
  <si>
    <t>NAPKIN -RED</t>
  </si>
  <si>
    <t xml:space="preserve">NAPKIN -CADET BLUE </t>
  </si>
  <si>
    <t>NAPKIN-RUST SPUN</t>
  </si>
  <si>
    <t>APRON SQUARE  WHITE</t>
  </si>
  <si>
    <t>Stewarding</t>
  </si>
  <si>
    <t>B-APRON BLACK VISA</t>
  </si>
  <si>
    <t>B-APRON BURG VISA</t>
  </si>
  <si>
    <t>B-APRON WHITE</t>
  </si>
  <si>
    <t>BARMOP</t>
  </si>
  <si>
    <t>BAR TOWEL</t>
  </si>
  <si>
    <t>LAUNDRY BAG-CLOTH</t>
  </si>
  <si>
    <t>MAT-ANTI FATIGUE 3X5</t>
  </si>
  <si>
    <t>MAT-SLATE4X8</t>
  </si>
  <si>
    <t>PARKA - BLACK</t>
  </si>
  <si>
    <t>PARKA - NAVY</t>
  </si>
  <si>
    <t>COAT BLACK CHEF</t>
  </si>
  <si>
    <t>COAT CHEF BLK/WT TRIM/CHECK</t>
  </si>
  <si>
    <t>COAT CHEF MORGAN WHT</t>
  </si>
  <si>
    <t>COAT WHITE LAPEL</t>
  </si>
  <si>
    <t>COAT CHEF BLK C/PIPE</t>
  </si>
  <si>
    <t>COAT WHITE CHEF</t>
  </si>
  <si>
    <t>PANT BLACK FULL ELAST</t>
  </si>
  <si>
    <t>PANTS BLACK EXEC</t>
  </si>
  <si>
    <t>PANTS BLACK IND</t>
  </si>
  <si>
    <t>PANTS BLK/WH FULL ELAST</t>
  </si>
  <si>
    <t>PANTS BLK/WH CHECK S/E</t>
  </si>
  <si>
    <t>SHIRT WHITE COOK S/S</t>
  </si>
  <si>
    <t>SHIRT WHITE SN/N-P S/S</t>
  </si>
  <si>
    <t>SHIRT BLACK COOK S/S</t>
  </si>
  <si>
    <t>SOIL LOCKER 6-8</t>
  </si>
  <si>
    <t>PANT-NV FLM PLW2NV</t>
  </si>
  <si>
    <t xml:space="preserve">Fire Retardant </t>
  </si>
  <si>
    <t>SHIRT NV FLM SLW2NV</t>
  </si>
  <si>
    <t>SOIL LOCKER</t>
  </si>
  <si>
    <t>DUST MOP - 24"</t>
  </si>
  <si>
    <t>DUST MOP - 36"</t>
  </si>
  <si>
    <t>18" MICRO FIBER WET PAD</t>
  </si>
  <si>
    <t xml:space="preserve">3Xl0 BFLO CREEK LOGO MAT    </t>
  </si>
  <si>
    <t>4X6 BFLO CREEK LOGO MAT</t>
  </si>
  <si>
    <t>4X6 BFLO CREEK S/S LOGO MAT</t>
  </si>
  <si>
    <t xml:space="preserve">APRON CASINO BLACK </t>
  </si>
  <si>
    <t>WET MOP-MICRO FIBER</t>
  </si>
  <si>
    <t>MICROFIBERGREEN BAR TOWEL</t>
  </si>
  <si>
    <t>NAPKIN-BROWN/WHT</t>
  </si>
  <si>
    <t>Tab 3 - Operational Requirements</t>
  </si>
  <si>
    <t>Tab 5 - COG Pricing</t>
  </si>
  <si>
    <t>Tab 6 - Rental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</si>
</sst>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b/>
      <u/>
      <sz val="11"/>
      <color theme="1"/>
      <name val="Calibri"/>
      <family val="2"/>
      <scheme val="minor"/>
    </font>
    <font>
      <b/>
      <sz val="12"/>
      <color rgb="FFFFFFFF"/>
      <name val="Calibri"/>
      <family val="2"/>
    </font>
    <font>
      <b/>
      <sz val="12"/>
      <name val="Calibri"/>
      <family val="2"/>
    </font>
    <font>
      <b/>
      <sz val="12"/>
      <color theme="1"/>
      <name val="Calibri"/>
      <family val="2"/>
      <scheme val="minor"/>
    </font>
    <font>
      <sz val="11"/>
      <name val="Calibri"/>
      <family val="2"/>
      <scheme val="minor"/>
    </font>
    <font>
      <b/>
      <sz val="11"/>
      <color theme="1"/>
      <name val="Calibri"/>
      <family val="2"/>
      <scheme val="minor"/>
    </font>
    <font>
      <b/>
      <u/>
      <sz val="12"/>
      <color rgb="FF000000"/>
      <name val="Calibri"/>
      <family val="2"/>
    </font>
    <font>
      <b/>
      <i/>
      <sz val="11"/>
      <color theme="1"/>
      <name val="Calibri"/>
      <family val="2"/>
      <scheme val="minor"/>
    </font>
    <font>
      <sz val="11"/>
      <color theme="1"/>
      <name val="Calibri"/>
      <family val="2"/>
      <scheme val="minor"/>
    </font>
    <font>
      <i/>
      <sz val="12"/>
      <color theme="1"/>
      <name val="Calibri"/>
      <family val="2"/>
      <scheme val="minor"/>
    </font>
  </fonts>
  <fills count="8">
    <fill>
      <patternFill patternType="none"/>
    </fill>
    <fill>
      <patternFill patternType="gray125"/>
    </fill>
    <fill>
      <patternFill patternType="solid">
        <fgColor rgb="FF36609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style="medium">
        <color auto="1"/>
      </bottom>
      <diagonal/>
    </border>
  </borders>
  <cellStyleXfs count="2">
    <xf numFmtId="0" fontId="0" fillId="0" borderId="0"/>
    <xf numFmtId="44" fontId="9" fillId="0" borderId="0" applyFont="0" applyFill="0" applyBorder="0" applyAlignment="0" applyProtection="0"/>
  </cellStyleXfs>
  <cellXfs count="173">
    <xf numFmtId="0" fontId="0" fillId="0" borderId="0" xfId="0"/>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xf numFmtId="0" fontId="0" fillId="0" borderId="1" xfId="0" applyBorder="1"/>
    <xf numFmtId="0" fontId="5" fillId="0" borderId="0" xfId="0" applyFont="1" applyFill="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1" xfId="0" applyFill="1" applyBorder="1"/>
    <xf numFmtId="0" fontId="0" fillId="0" borderId="0" xfId="0" applyAlignment="1">
      <alignment vertical="center"/>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10" xfId="0" applyBorder="1" applyAlignment="1">
      <alignment horizontal="center" vertical="center"/>
    </xf>
    <xf numFmtId="0" fontId="0" fillId="0" borderId="7" xfId="0" applyBorder="1" applyAlignment="1">
      <alignment horizontal="lef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5" xfId="0" applyBorder="1" applyAlignment="1">
      <alignment vertical="center"/>
    </xf>
    <xf numFmtId="0" fontId="0" fillId="0" borderId="25" xfId="0" applyBorder="1"/>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6" fillId="4" borderId="5" xfId="0" applyFont="1" applyFill="1" applyBorder="1" applyAlignment="1">
      <alignment horizontal="center" vertical="center"/>
    </xf>
    <xf numFmtId="0" fontId="6" fillId="4" borderId="26" xfId="0" applyFont="1" applyFill="1" applyBorder="1" applyAlignment="1">
      <alignment horizontal="center" vertical="center"/>
    </xf>
    <xf numFmtId="0" fontId="1" fillId="0" borderId="25" xfId="0" applyFont="1" applyBorder="1"/>
    <xf numFmtId="0" fontId="1" fillId="0" borderId="27" xfId="0" applyFont="1" applyBorder="1"/>
    <xf numFmtId="0" fontId="0" fillId="0" borderId="28" xfId="0" applyBorder="1"/>
    <xf numFmtId="0" fontId="8" fillId="0" borderId="0" xfId="0" applyFont="1" applyBorder="1" applyAlignment="1">
      <alignment horizontal="left" vertical="top"/>
    </xf>
    <xf numFmtId="0" fontId="7" fillId="4" borderId="24" xfId="0" applyFont="1" applyFill="1" applyBorder="1" applyAlignment="1">
      <alignment horizontal="left" vertical="top" wrapText="1"/>
    </xf>
    <xf numFmtId="0" fontId="1" fillId="4" borderId="22" xfId="0" applyFont="1" applyFill="1" applyBorder="1" applyAlignment="1">
      <alignment horizontal="left" vertical="top" wrapText="1"/>
    </xf>
    <xf numFmtId="0" fontId="6" fillId="4" borderId="2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9" xfId="0" applyFont="1" applyBorder="1" applyAlignment="1">
      <alignment vertical="center" wrapText="1"/>
    </xf>
    <xf numFmtId="0" fontId="0" fillId="0" borderId="1" xfId="0" applyBorder="1" applyAlignment="1">
      <alignment horizontal="left" vertical="top" wrapText="1"/>
    </xf>
    <xf numFmtId="0" fontId="0" fillId="0" borderId="1" xfId="0" applyFill="1" applyBorder="1" applyAlignment="1">
      <alignment vertical="center" wrapText="1"/>
    </xf>
    <xf numFmtId="0" fontId="0" fillId="0" borderId="1" xfId="0" applyFont="1" applyFill="1" applyBorder="1" applyAlignment="1">
      <alignment horizontal="left" vertical="top" wrapText="1"/>
    </xf>
    <xf numFmtId="0" fontId="0" fillId="0" borderId="1" xfId="0" applyBorder="1" applyAlignment="1">
      <alignment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vertical="center" wrapText="1"/>
    </xf>
    <xf numFmtId="0" fontId="0" fillId="0" borderId="34" xfId="0" applyBorder="1" applyAlignment="1">
      <alignment horizontal="center" vertical="center" wrapText="1"/>
    </xf>
    <xf numFmtId="0" fontId="0" fillId="0" borderId="10" xfId="0" applyBorder="1" applyAlignment="1">
      <alignment horizontal="left" vertical="top" wrapText="1"/>
    </xf>
    <xf numFmtId="0" fontId="2" fillId="2" borderId="3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6" fillId="0" borderId="41" xfId="0" applyFont="1" applyBorder="1" applyAlignment="1">
      <alignment horizontal="center" vertical="center"/>
    </xf>
    <xf numFmtId="0" fontId="6" fillId="5" borderId="29" xfId="0" applyFont="1" applyFill="1" applyBorder="1" applyAlignment="1">
      <alignment horizontal="center" vertical="center"/>
    </xf>
    <xf numFmtId="0" fontId="6" fillId="5" borderId="31"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42"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1" xfId="0" applyFont="1" applyFill="1" applyBorder="1" applyAlignment="1">
      <alignment horizontal="center" vertical="center"/>
    </xf>
    <xf numFmtId="0" fontId="6" fillId="0" borderId="43" xfId="0" applyFont="1" applyBorder="1" applyAlignment="1">
      <alignment horizontal="center" vertical="center" wrapText="1"/>
    </xf>
    <xf numFmtId="0" fontId="6" fillId="3" borderId="24"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xf>
    <xf numFmtId="0" fontId="6" fillId="5" borderId="33" xfId="0" applyFont="1" applyFill="1" applyBorder="1" applyAlignment="1">
      <alignment horizontal="center" vertical="center"/>
    </xf>
    <xf numFmtId="0" fontId="6" fillId="5" borderId="6"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45"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6" xfId="0" applyFont="1" applyFill="1" applyBorder="1" applyAlignment="1">
      <alignment horizontal="center" vertical="center"/>
    </xf>
    <xf numFmtId="0" fontId="6" fillId="0" borderId="46"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0" borderId="6" xfId="0" applyFont="1" applyBorder="1" applyAlignment="1">
      <alignment horizontal="center" vertical="center" wrapText="1"/>
    </xf>
    <xf numFmtId="0" fontId="0" fillId="0" borderId="16" xfId="0" applyBorder="1" applyAlignment="1">
      <alignment horizontal="left" vertical="center" wrapText="1"/>
    </xf>
    <xf numFmtId="0" fontId="0" fillId="5" borderId="34" xfId="0" applyFill="1" applyBorder="1" applyAlignment="1">
      <alignment horizontal="center" vertical="center" wrapText="1"/>
    </xf>
    <xf numFmtId="3" fontId="0" fillId="5" borderId="47" xfId="0" applyNumberFormat="1" applyFill="1" applyBorder="1" applyAlignment="1">
      <alignment horizontal="center" vertical="center" wrapText="1"/>
    </xf>
    <xf numFmtId="0" fontId="0" fillId="6" borderId="34" xfId="0" applyFill="1" applyBorder="1" applyAlignment="1">
      <alignment horizontal="center" vertical="center" wrapText="1"/>
    </xf>
    <xf numFmtId="3" fontId="0" fillId="6" borderId="47" xfId="0" applyNumberFormat="1" applyFill="1" applyBorder="1" applyAlignment="1">
      <alignment horizontal="center" vertical="center" wrapText="1"/>
    </xf>
    <xf numFmtId="0" fontId="0" fillId="7" borderId="34" xfId="0" applyFill="1" applyBorder="1" applyAlignment="1">
      <alignment horizontal="center" vertical="center" wrapText="1"/>
    </xf>
    <xf numFmtId="3" fontId="0" fillId="7" borderId="47" xfId="0" applyNumberFormat="1" applyFill="1" applyBorder="1" applyAlignment="1">
      <alignment horizontal="center" vertical="center" wrapText="1"/>
    </xf>
    <xf numFmtId="3" fontId="6" fillId="0" borderId="41" xfId="0" applyNumberFormat="1" applyFont="1" applyBorder="1" applyAlignment="1">
      <alignment horizontal="center" vertical="center" wrapText="1"/>
    </xf>
    <xf numFmtId="44" fontId="6" fillId="3" borderId="21" xfId="1" applyFont="1" applyFill="1" applyBorder="1"/>
    <xf numFmtId="44" fontId="0" fillId="5" borderId="19" xfId="0" applyNumberFormat="1" applyFill="1" applyBorder="1" applyAlignment="1">
      <alignment vertical="center"/>
    </xf>
    <xf numFmtId="44" fontId="0" fillId="6" borderId="10" xfId="0" applyNumberFormat="1" applyFill="1" applyBorder="1" applyAlignment="1">
      <alignment vertical="center"/>
    </xf>
    <xf numFmtId="44" fontId="0" fillId="7" borderId="10" xfId="0" applyNumberFormat="1" applyFill="1" applyBorder="1" applyAlignment="1">
      <alignment vertical="center"/>
    </xf>
    <xf numFmtId="44" fontId="0" fillId="0" borderId="7" xfId="0" applyNumberFormat="1" applyBorder="1" applyAlignment="1">
      <alignment vertical="center"/>
    </xf>
    <xf numFmtId="0" fontId="0" fillId="0" borderId="17" xfId="0" applyBorder="1" applyAlignment="1">
      <alignment horizontal="left" vertical="center" wrapText="1"/>
    </xf>
    <xf numFmtId="0" fontId="0" fillId="5" borderId="32" xfId="0" applyFill="1" applyBorder="1" applyAlignment="1">
      <alignment horizontal="center" vertical="center" wrapText="1"/>
    </xf>
    <xf numFmtId="3" fontId="0" fillId="5" borderId="2" xfId="0" applyNumberFormat="1" applyFill="1" applyBorder="1" applyAlignment="1">
      <alignment horizontal="center" vertical="center" wrapText="1"/>
    </xf>
    <xf numFmtId="0" fontId="0" fillId="6" borderId="32" xfId="0" applyFill="1" applyBorder="1" applyAlignment="1">
      <alignment horizontal="center" vertical="center" wrapText="1"/>
    </xf>
    <xf numFmtId="3" fontId="0" fillId="6" borderId="2" xfId="0" applyNumberFormat="1" applyFill="1" applyBorder="1" applyAlignment="1">
      <alignment horizontal="center" vertical="center" wrapText="1"/>
    </xf>
    <xf numFmtId="0" fontId="0" fillId="7" borderId="32" xfId="0" applyFill="1" applyBorder="1" applyAlignment="1">
      <alignment horizontal="center" vertical="center" wrapText="1"/>
    </xf>
    <xf numFmtId="3" fontId="0" fillId="7" borderId="2" xfId="0" applyNumberFormat="1" applyFill="1" applyBorder="1" applyAlignment="1">
      <alignment horizontal="center" vertical="center" wrapText="1"/>
    </xf>
    <xf numFmtId="3" fontId="6" fillId="0" borderId="17" xfId="0" applyNumberFormat="1" applyFont="1" applyBorder="1" applyAlignment="1">
      <alignment horizontal="center" vertical="center" wrapText="1"/>
    </xf>
    <xf numFmtId="44" fontId="6" fillId="3" borderId="22" xfId="1" applyFont="1" applyFill="1" applyBorder="1"/>
    <xf numFmtId="44" fontId="0" fillId="5" borderId="3" xfId="0" applyNumberFormat="1" applyFill="1" applyBorder="1" applyAlignment="1">
      <alignment vertical="center"/>
    </xf>
    <xf numFmtId="44" fontId="0" fillId="6" borderId="1" xfId="0" applyNumberFormat="1" applyFill="1" applyBorder="1" applyAlignment="1">
      <alignment vertical="center"/>
    </xf>
    <xf numFmtId="44" fontId="0" fillId="7" borderId="1" xfId="0" applyNumberFormat="1" applyFill="1" applyBorder="1" applyAlignment="1">
      <alignment vertical="center"/>
    </xf>
    <xf numFmtId="44" fontId="0" fillId="0" borderId="4" xfId="0" applyNumberFormat="1" applyBorder="1" applyAlignment="1">
      <alignment vertical="center"/>
    </xf>
    <xf numFmtId="0" fontId="0" fillId="6" borderId="2" xfId="0" applyFill="1" applyBorder="1" applyAlignment="1">
      <alignment horizontal="center" vertical="center" wrapText="1"/>
    </xf>
    <xf numFmtId="0" fontId="0" fillId="0" borderId="18" xfId="0" applyBorder="1" applyAlignment="1">
      <alignment horizontal="left" vertical="center" wrapText="1"/>
    </xf>
    <xf numFmtId="0" fontId="0" fillId="5" borderId="33" xfId="0" applyFill="1" applyBorder="1" applyAlignment="1">
      <alignment horizontal="center" vertical="center" wrapText="1"/>
    </xf>
    <xf numFmtId="3" fontId="0" fillId="5" borderId="45"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45" xfId="0" applyFill="1" applyBorder="1" applyAlignment="1">
      <alignment horizontal="center" vertical="center" wrapText="1"/>
    </xf>
    <xf numFmtId="0" fontId="0" fillId="7" borderId="33" xfId="0" applyFill="1" applyBorder="1" applyAlignment="1">
      <alignment horizontal="center" vertical="center" wrapText="1"/>
    </xf>
    <xf numFmtId="3" fontId="0" fillId="7" borderId="45" xfId="0" applyNumberFormat="1" applyFill="1" applyBorder="1" applyAlignment="1">
      <alignment horizontal="center" vertical="center" wrapText="1"/>
    </xf>
    <xf numFmtId="3" fontId="6" fillId="0" borderId="18" xfId="0" applyNumberFormat="1" applyFont="1" applyBorder="1" applyAlignment="1">
      <alignment horizontal="center" vertical="center" wrapText="1"/>
    </xf>
    <xf numFmtId="44" fontId="6" fillId="3" borderId="23" xfId="1" applyFont="1" applyFill="1" applyBorder="1"/>
    <xf numFmtId="44" fontId="0" fillId="5" borderId="20" xfId="0" applyNumberFormat="1" applyFill="1" applyBorder="1" applyAlignment="1">
      <alignment vertical="center"/>
    </xf>
    <xf numFmtId="44" fontId="0" fillId="6" borderId="11" xfId="0" applyNumberFormat="1" applyFill="1" applyBorder="1" applyAlignment="1">
      <alignment vertical="center"/>
    </xf>
    <xf numFmtId="44" fontId="0" fillId="7" borderId="11" xfId="0" applyNumberFormat="1" applyFill="1" applyBorder="1" applyAlignment="1">
      <alignment vertical="center"/>
    </xf>
    <xf numFmtId="44" fontId="0" fillId="0" borderId="6" xfId="0" applyNumberFormat="1" applyBorder="1" applyAlignment="1">
      <alignment vertical="center"/>
    </xf>
    <xf numFmtId="3" fontId="0" fillId="0" borderId="0" xfId="0" applyNumberFormat="1" applyAlignment="1">
      <alignment horizontal="center"/>
    </xf>
    <xf numFmtId="44" fontId="0" fillId="0" borderId="0" xfId="0" applyNumberFormat="1"/>
    <xf numFmtId="44" fontId="0" fillId="0" borderId="0" xfId="1" applyFont="1"/>
    <xf numFmtId="3" fontId="0" fillId="0" borderId="0" xfId="0" applyNumberFormat="1"/>
    <xf numFmtId="0" fontId="4" fillId="4" borderId="3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6" fillId="0" borderId="24" xfId="0" applyFont="1" applyBorder="1" applyAlignment="1">
      <alignment horizontal="center" vertical="center"/>
    </xf>
    <xf numFmtId="0" fontId="6" fillId="5" borderId="44" xfId="0" applyFont="1" applyFill="1" applyBorder="1" applyAlignment="1">
      <alignment horizontal="center" vertical="center"/>
    </xf>
    <xf numFmtId="0" fontId="6" fillId="7" borderId="42" xfId="0" applyFont="1" applyFill="1" applyBorder="1" applyAlignment="1">
      <alignment horizontal="center" vertical="center"/>
    </xf>
    <xf numFmtId="0" fontId="6" fillId="0" borderId="41" xfId="0" applyFont="1" applyBorder="1" applyAlignment="1">
      <alignment horizontal="center" vertical="center" wrapText="1"/>
    </xf>
    <xf numFmtId="0" fontId="6" fillId="5" borderId="50"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23" xfId="0" applyFont="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7" borderId="45" xfId="0" applyFont="1" applyFill="1" applyBorder="1" applyAlignment="1">
      <alignment horizontal="center" vertical="center"/>
    </xf>
    <xf numFmtId="0" fontId="6" fillId="0" borderId="53" xfId="0" applyFont="1" applyBorder="1" applyAlignment="1">
      <alignment horizontal="center" vertical="center" wrapText="1"/>
    </xf>
    <xf numFmtId="0" fontId="6" fillId="5" borderId="54"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0" borderId="54" xfId="0" applyFont="1" applyBorder="1" applyAlignment="1">
      <alignment horizontal="center" vertical="center" wrapText="1"/>
    </xf>
    <xf numFmtId="0" fontId="0" fillId="5" borderId="29" xfId="0" applyFill="1" applyBorder="1" applyAlignment="1">
      <alignment horizontal="center" vertical="center" wrapText="1"/>
    </xf>
    <xf numFmtId="3" fontId="0" fillId="5" borderId="31" xfId="0" applyNumberFormat="1" applyFill="1" applyBorder="1" applyAlignment="1">
      <alignment horizontal="center" vertical="center" wrapText="1"/>
    </xf>
    <xf numFmtId="0" fontId="0" fillId="6" borderId="19" xfId="0" applyFill="1" applyBorder="1" applyAlignment="1">
      <alignment horizontal="center" vertical="center" wrapText="1"/>
    </xf>
    <xf numFmtId="0" fontId="0" fillId="6" borderId="47" xfId="0" applyFill="1" applyBorder="1" applyAlignment="1">
      <alignment horizontal="center" vertical="center" wrapText="1"/>
    </xf>
    <xf numFmtId="3" fontId="0" fillId="0" borderId="41" xfId="0" applyNumberFormat="1" applyBorder="1" applyAlignment="1">
      <alignment horizontal="center" vertical="center" wrapText="1"/>
    </xf>
    <xf numFmtId="3" fontId="0" fillId="5" borderId="4" xfId="0" applyNumberFormat="1" applyFill="1" applyBorder="1" applyAlignment="1">
      <alignment horizontal="center" vertical="center" wrapText="1"/>
    </xf>
    <xf numFmtId="0" fontId="0" fillId="6" borderId="3" xfId="0" applyFill="1" applyBorder="1" applyAlignment="1">
      <alignment horizontal="center" vertical="center" wrapText="1"/>
    </xf>
    <xf numFmtId="3" fontId="0" fillId="0" borderId="17" xfId="0" applyNumberFormat="1" applyBorder="1" applyAlignment="1">
      <alignment horizontal="center" vertical="center" wrapText="1"/>
    </xf>
    <xf numFmtId="44" fontId="6" fillId="3" borderId="22" xfId="1" applyFont="1" applyFill="1" applyBorder="1" applyAlignment="1">
      <alignment vertical="center"/>
    </xf>
    <xf numFmtId="44" fontId="0" fillId="5" borderId="3" xfId="1" applyFont="1" applyFill="1" applyBorder="1" applyAlignment="1">
      <alignment vertical="center"/>
    </xf>
    <xf numFmtId="44" fontId="0" fillId="6" borderId="1" xfId="1" applyFont="1" applyFill="1" applyBorder="1" applyAlignment="1">
      <alignment vertical="center"/>
    </xf>
    <xf numFmtId="44" fontId="0" fillId="7" borderId="1" xfId="1" applyFont="1" applyFill="1" applyBorder="1" applyAlignment="1">
      <alignment vertical="center"/>
    </xf>
    <xf numFmtId="44" fontId="0" fillId="0" borderId="4" xfId="1" applyFont="1"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3" fontId="0" fillId="5" borderId="6" xfId="0" applyNumberFormat="1" applyFill="1" applyBorder="1" applyAlignment="1">
      <alignment horizontal="center" vertical="center" wrapText="1"/>
    </xf>
    <xf numFmtId="0" fontId="0" fillId="6" borderId="20" xfId="0" applyFill="1" applyBorder="1" applyAlignment="1">
      <alignment horizontal="center" vertical="center" wrapText="1"/>
    </xf>
    <xf numFmtId="3" fontId="0" fillId="0" borderId="18" xfId="0" applyNumberFormat="1" applyBorder="1" applyAlignment="1">
      <alignment horizontal="center" vertical="center" wrapText="1"/>
    </xf>
    <xf numFmtId="44" fontId="0" fillId="5" borderId="20" xfId="1" applyFont="1" applyFill="1" applyBorder="1" applyAlignment="1">
      <alignment vertical="center"/>
    </xf>
    <xf numFmtId="44" fontId="0" fillId="6" borderId="11" xfId="1" applyFont="1" applyFill="1" applyBorder="1" applyAlignment="1">
      <alignment vertical="center"/>
    </xf>
    <xf numFmtId="44" fontId="0" fillId="7" borderId="11" xfId="1" applyFont="1" applyFill="1" applyBorder="1" applyAlignment="1">
      <alignment vertical="center"/>
    </xf>
    <xf numFmtId="44" fontId="0" fillId="0" borderId="6" xfId="1" applyFont="1" applyBorder="1" applyAlignment="1">
      <alignment vertical="center"/>
    </xf>
    <xf numFmtId="3" fontId="0" fillId="0" borderId="0" xfId="0" applyNumberFormat="1" applyAlignment="1">
      <alignment horizontal="center" vertical="center"/>
    </xf>
    <xf numFmtId="44" fontId="0" fillId="0" borderId="0" xfId="0" applyNumberFormat="1" applyAlignment="1">
      <alignment vertical="center"/>
    </xf>
    <xf numFmtId="3" fontId="0" fillId="0" borderId="0" xfId="0" applyNumberFormat="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4.5" x14ac:dyDescent="0.35"/>
  <cols>
    <col min="1" max="1" width="55.7265625" bestFit="1" customWidth="1"/>
  </cols>
  <sheetData>
    <row r="1" spans="1:1" x14ac:dyDescent="0.35">
      <c r="A1" s="3" t="s">
        <v>0</v>
      </c>
    </row>
    <row r="2" spans="1:1" x14ac:dyDescent="0.35">
      <c r="A2" s="4" t="s">
        <v>13</v>
      </c>
    </row>
    <row r="3" spans="1:1" x14ac:dyDescent="0.35">
      <c r="A3" s="4" t="s">
        <v>16</v>
      </c>
    </row>
    <row r="4" spans="1:1" x14ac:dyDescent="0.35">
      <c r="A4" s="4" t="s">
        <v>298</v>
      </c>
    </row>
    <row r="5" spans="1:1" x14ac:dyDescent="0.35">
      <c r="A5" s="4" t="s">
        <v>17</v>
      </c>
    </row>
    <row r="6" spans="1:1" x14ac:dyDescent="0.35">
      <c r="A6" s="12" t="s">
        <v>299</v>
      </c>
    </row>
    <row r="7" spans="1:1" x14ac:dyDescent="0.35">
      <c r="A7" s="12" t="s">
        <v>300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xSplit="2" ySplit="1" topLeftCell="C2" activePane="bottomRight" state="frozen"/>
      <selection pane="topRight" activeCell="C1" sqref="C1"/>
      <selection pane="bottomLeft" activeCell="A2" sqref="A2"/>
      <selection pane="bottomRight" activeCell="B1" sqref="B1:C1"/>
    </sheetView>
  </sheetViews>
  <sheetFormatPr defaultColWidth="8.7265625" defaultRowHeight="14.5" x14ac:dyDescent="0.35"/>
  <cols>
    <col min="1" max="1" width="2.7265625" style="1" bestFit="1" customWidth="1"/>
    <col min="2" max="2" width="23.1796875" style="1" bestFit="1" customWidth="1"/>
    <col min="3" max="3" width="51.1796875" style="1" customWidth="1"/>
    <col min="4" max="16384" width="8.7265625" style="1"/>
  </cols>
  <sheetData>
    <row r="1" spans="1:4" ht="15.65" customHeight="1" x14ac:dyDescent="0.35">
      <c r="A1" s="7" t="s">
        <v>14</v>
      </c>
      <c r="B1" s="36" t="s">
        <v>15</v>
      </c>
      <c r="C1" s="37"/>
      <c r="D1" s="5"/>
    </row>
    <row r="2" spans="1:4" x14ac:dyDescent="0.35">
      <c r="A2" s="2">
        <v>1</v>
      </c>
      <c r="B2" s="2" t="s">
        <v>4</v>
      </c>
      <c r="C2" s="6"/>
    </row>
    <row r="3" spans="1:4" x14ac:dyDescent="0.35">
      <c r="A3" s="2">
        <v>2</v>
      </c>
      <c r="B3" s="2" t="s">
        <v>5</v>
      </c>
      <c r="C3" s="6"/>
    </row>
    <row r="4" spans="1:4" x14ac:dyDescent="0.35">
      <c r="A4" s="2">
        <v>3</v>
      </c>
      <c r="B4" s="2" t="s">
        <v>6</v>
      </c>
      <c r="C4" s="6"/>
    </row>
    <row r="5" spans="1:4" x14ac:dyDescent="0.35">
      <c r="A5" s="2">
        <v>4</v>
      </c>
      <c r="B5" s="2" t="s">
        <v>7</v>
      </c>
      <c r="C5" s="6"/>
    </row>
    <row r="6" spans="1:4" x14ac:dyDescent="0.35">
      <c r="A6" s="2">
        <v>5</v>
      </c>
      <c r="B6" s="2" t="s">
        <v>8</v>
      </c>
      <c r="C6" s="6"/>
    </row>
    <row r="7" spans="1:4" x14ac:dyDescent="0.35">
      <c r="A7" s="2">
        <v>6</v>
      </c>
      <c r="B7" s="2" t="s">
        <v>9</v>
      </c>
      <c r="C7" s="6"/>
    </row>
    <row r="8" spans="1:4" x14ac:dyDescent="0.35">
      <c r="A8" s="2">
        <v>7</v>
      </c>
      <c r="B8" s="2" t="s">
        <v>10</v>
      </c>
      <c r="C8" s="6"/>
    </row>
    <row r="9" spans="1:4" x14ac:dyDescent="0.35">
      <c r="A9" s="2">
        <v>8</v>
      </c>
      <c r="B9" s="2" t="s">
        <v>11</v>
      </c>
      <c r="C9" s="6"/>
    </row>
    <row r="10" spans="1:4" x14ac:dyDescent="0.35">
      <c r="A10" s="2">
        <v>9</v>
      </c>
      <c r="B10" s="2" t="s">
        <v>12</v>
      </c>
      <c r="C10" s="6"/>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4.5" x14ac:dyDescent="0.35"/>
  <cols>
    <col min="1" max="1" width="109.81640625" customWidth="1"/>
    <col min="7" max="7" width="14.81640625" customWidth="1"/>
    <col min="10" max="10" width="12.81640625" customWidth="1"/>
    <col min="13" max="13" width="13.1796875" customWidth="1"/>
  </cols>
  <sheetData>
    <row r="1" spans="1:1" ht="16" thickBot="1" x14ac:dyDescent="0.4">
      <c r="A1" s="20" t="s">
        <v>51</v>
      </c>
    </row>
    <row r="2" spans="1:1" ht="15.5" x14ac:dyDescent="0.35">
      <c r="A2" s="33" t="s">
        <v>21</v>
      </c>
    </row>
    <row r="3" spans="1:1" ht="29" x14ac:dyDescent="0.35">
      <c r="A3" s="21" t="s">
        <v>22</v>
      </c>
    </row>
    <row r="4" spans="1:1" x14ac:dyDescent="0.35">
      <c r="A4" s="21" t="s">
        <v>23</v>
      </c>
    </row>
    <row r="5" spans="1:1" x14ac:dyDescent="0.35">
      <c r="A5" s="21" t="s">
        <v>24</v>
      </c>
    </row>
    <row r="6" spans="1:1" x14ac:dyDescent="0.35">
      <c r="A6" s="21" t="s">
        <v>25</v>
      </c>
    </row>
    <row r="7" spans="1:1" x14ac:dyDescent="0.35">
      <c r="A7" s="21" t="s">
        <v>26</v>
      </c>
    </row>
    <row r="8" spans="1:1" x14ac:dyDescent="0.35">
      <c r="A8" s="21" t="s">
        <v>27</v>
      </c>
    </row>
    <row r="9" spans="1:1" ht="29" x14ac:dyDescent="0.35">
      <c r="A9" s="21" t="s">
        <v>28</v>
      </c>
    </row>
    <row r="10" spans="1:1" ht="29" x14ac:dyDescent="0.35">
      <c r="A10" s="21" t="s">
        <v>29</v>
      </c>
    </row>
    <row r="11" spans="1:1" x14ac:dyDescent="0.35">
      <c r="A11" s="34" t="s">
        <v>30</v>
      </c>
    </row>
    <row r="12" spans="1:1" x14ac:dyDescent="0.35">
      <c r="A12" s="22" t="s">
        <v>31</v>
      </c>
    </row>
    <row r="13" spans="1:1" x14ac:dyDescent="0.35">
      <c r="A13" s="23" t="s">
        <v>32</v>
      </c>
    </row>
    <row r="14" spans="1:1" x14ac:dyDescent="0.35">
      <c r="A14" s="24" t="s">
        <v>33</v>
      </c>
    </row>
    <row r="15" spans="1:1" x14ac:dyDescent="0.35">
      <c r="A15" s="22" t="s">
        <v>34</v>
      </c>
    </row>
    <row r="16" spans="1:1" ht="29" x14ac:dyDescent="0.35">
      <c r="A16" s="22" t="s">
        <v>35</v>
      </c>
    </row>
    <row r="17" spans="1:1" x14ac:dyDescent="0.35">
      <c r="A17" s="35" t="s">
        <v>36</v>
      </c>
    </row>
    <row r="18" spans="1:1" x14ac:dyDescent="0.35">
      <c r="A18" s="25" t="s">
        <v>37</v>
      </c>
    </row>
    <row r="19" spans="1:1" ht="29.5" thickBot="1" x14ac:dyDescent="0.4">
      <c r="A19" s="26" t="s">
        <v>38</v>
      </c>
    </row>
    <row r="20" spans="1:1" ht="15" thickBot="1" x14ac:dyDescent="0.4"/>
    <row r="21" spans="1:1" ht="16" thickBot="1" x14ac:dyDescent="0.4">
      <c r="A21" s="20" t="s">
        <v>52</v>
      </c>
    </row>
    <row r="22" spans="1:1" ht="15" thickBot="1" x14ac:dyDescent="0.4">
      <c r="A22" s="27" t="s">
        <v>39</v>
      </c>
    </row>
    <row r="23" spans="1:1" x14ac:dyDescent="0.35">
      <c r="A23" s="29" t="s">
        <v>41</v>
      </c>
    </row>
    <row r="24" spans="1:1" x14ac:dyDescent="0.35">
      <c r="A24" s="24" t="s">
        <v>42</v>
      </c>
    </row>
    <row r="25" spans="1:1" x14ac:dyDescent="0.35">
      <c r="A25" s="24" t="s">
        <v>44</v>
      </c>
    </row>
    <row r="26" spans="1:1" x14ac:dyDescent="0.35">
      <c r="A26" s="24" t="s">
        <v>45</v>
      </c>
    </row>
    <row r="27" spans="1:1" x14ac:dyDescent="0.35">
      <c r="A27" s="24"/>
    </row>
    <row r="28" spans="1:1" x14ac:dyDescent="0.35">
      <c r="A28" s="29" t="s">
        <v>46</v>
      </c>
    </row>
    <row r="29" spans="1:1" x14ac:dyDescent="0.35">
      <c r="A29" s="24" t="s">
        <v>42</v>
      </c>
    </row>
    <row r="30" spans="1:1" x14ac:dyDescent="0.35">
      <c r="A30" s="24" t="s">
        <v>44</v>
      </c>
    </row>
    <row r="31" spans="1:1" ht="15" thickBot="1" x14ac:dyDescent="0.4">
      <c r="A31" s="31" t="s">
        <v>45</v>
      </c>
    </row>
    <row r="32" spans="1:1" ht="15" thickBot="1" x14ac:dyDescent="0.4">
      <c r="A32" s="27" t="s">
        <v>47</v>
      </c>
    </row>
    <row r="33" spans="1:1" x14ac:dyDescent="0.35">
      <c r="A33" s="30" t="s">
        <v>48</v>
      </c>
    </row>
    <row r="34" spans="1:1" ht="15" thickBot="1" x14ac:dyDescent="0.4">
      <c r="A34" s="31" t="s">
        <v>49</v>
      </c>
    </row>
    <row r="35" spans="1:1" ht="15" thickBot="1" x14ac:dyDescent="0.4">
      <c r="A35" s="28" t="s">
        <v>40</v>
      </c>
    </row>
    <row r="36" spans="1:1" x14ac:dyDescent="0.35">
      <c r="A36" s="30" t="s">
        <v>41</v>
      </c>
    </row>
    <row r="37" spans="1:1" x14ac:dyDescent="0.35">
      <c r="A37" s="24" t="s">
        <v>43</v>
      </c>
    </row>
    <row r="38" spans="1:1" x14ac:dyDescent="0.35">
      <c r="A38" s="24" t="s">
        <v>44</v>
      </c>
    </row>
    <row r="39" spans="1:1" x14ac:dyDescent="0.35">
      <c r="A39" s="23" t="s">
        <v>45</v>
      </c>
    </row>
    <row r="40" spans="1:1" x14ac:dyDescent="0.35">
      <c r="A40" s="24"/>
    </row>
    <row r="41" spans="1:1" x14ac:dyDescent="0.35">
      <c r="A41" s="29" t="s">
        <v>46</v>
      </c>
    </row>
    <row r="42" spans="1:1" x14ac:dyDescent="0.35">
      <c r="A42" s="24" t="s">
        <v>43</v>
      </c>
    </row>
    <row r="43" spans="1:1" x14ac:dyDescent="0.35">
      <c r="A43" s="24" t="s">
        <v>44</v>
      </c>
    </row>
    <row r="44" spans="1:1" ht="15" thickBot="1" x14ac:dyDescent="0.4">
      <c r="A44" s="31" t="s">
        <v>45</v>
      </c>
    </row>
    <row r="46" spans="1:1" x14ac:dyDescent="0.35">
      <c r="A46" s="3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pane ySplit="2" topLeftCell="A3" activePane="bottomLeft" state="frozen"/>
      <selection pane="bottomLeft" sqref="A1:E1"/>
    </sheetView>
  </sheetViews>
  <sheetFormatPr defaultColWidth="8.7265625" defaultRowHeight="14.5" x14ac:dyDescent="0.35"/>
  <cols>
    <col min="1" max="1" width="2.7265625" style="8" bestFit="1" customWidth="1"/>
    <col min="2" max="2" width="61.81640625" style="1" customWidth="1"/>
    <col min="3" max="3" width="4.453125" style="1" bestFit="1" customWidth="1"/>
    <col min="4" max="4" width="4.1796875" style="1" bestFit="1" customWidth="1"/>
    <col min="5" max="5" width="52.453125" style="1" customWidth="1"/>
    <col min="6" max="16384" width="8.7265625" style="1"/>
  </cols>
  <sheetData>
    <row r="1" spans="1:6" ht="35.15" customHeight="1" thickBot="1" x14ac:dyDescent="0.4">
      <c r="A1" s="38" t="s">
        <v>18</v>
      </c>
      <c r="B1" s="39"/>
      <c r="C1" s="39"/>
      <c r="D1" s="39"/>
      <c r="E1" s="40"/>
    </row>
    <row r="2" spans="1:6" s="8" customFormat="1" ht="16" thickBot="1" x14ac:dyDescent="0.4">
      <c r="A2" s="50" t="s">
        <v>14</v>
      </c>
      <c r="B2" s="51" t="s">
        <v>83</v>
      </c>
      <c r="C2" s="18" t="s">
        <v>1</v>
      </c>
      <c r="D2" s="18" t="s">
        <v>2</v>
      </c>
      <c r="E2" s="19" t="s">
        <v>3</v>
      </c>
      <c r="F2" s="5"/>
    </row>
    <row r="3" spans="1:6" ht="29" x14ac:dyDescent="0.35">
      <c r="A3" s="48">
        <v>1</v>
      </c>
      <c r="B3" s="49" t="s">
        <v>53</v>
      </c>
      <c r="C3" s="16"/>
      <c r="D3" s="16"/>
      <c r="E3" s="17"/>
    </row>
    <row r="4" spans="1:6" ht="29" x14ac:dyDescent="0.35">
      <c r="A4" s="45">
        <f>A3+1</f>
        <v>2</v>
      </c>
      <c r="B4" s="2" t="s">
        <v>54</v>
      </c>
      <c r="C4" s="9"/>
      <c r="D4" s="9"/>
      <c r="E4" s="10"/>
    </row>
    <row r="5" spans="1:6" ht="29" x14ac:dyDescent="0.35">
      <c r="A5" s="45">
        <f t="shared" ref="A5:A34" si="0">A4+1</f>
        <v>3</v>
      </c>
      <c r="B5" s="41" t="s">
        <v>19</v>
      </c>
      <c r="C5" s="14"/>
      <c r="D5" s="14"/>
      <c r="E5" s="11"/>
    </row>
    <row r="6" spans="1:6" ht="29" x14ac:dyDescent="0.35">
      <c r="A6" s="45">
        <f t="shared" si="0"/>
        <v>4</v>
      </c>
      <c r="B6" s="2" t="s">
        <v>20</v>
      </c>
      <c r="C6" s="14"/>
      <c r="D6" s="14"/>
      <c r="E6" s="11"/>
    </row>
    <row r="7" spans="1:6" ht="43.5" x14ac:dyDescent="0.35">
      <c r="A7" s="45">
        <f t="shared" si="0"/>
        <v>5</v>
      </c>
      <c r="B7" s="42" t="s">
        <v>55</v>
      </c>
      <c r="C7" s="14"/>
      <c r="D7" s="14"/>
      <c r="E7" s="11"/>
    </row>
    <row r="8" spans="1:6" ht="43.5" x14ac:dyDescent="0.35">
      <c r="A8" s="45">
        <f t="shared" si="0"/>
        <v>6</v>
      </c>
      <c r="B8" s="2" t="s">
        <v>56</v>
      </c>
      <c r="C8" s="14"/>
      <c r="D8" s="14"/>
      <c r="E8" s="11"/>
    </row>
    <row r="9" spans="1:6" ht="29" x14ac:dyDescent="0.35">
      <c r="A9" s="45">
        <f t="shared" si="0"/>
        <v>7</v>
      </c>
      <c r="B9" s="2" t="s">
        <v>58</v>
      </c>
      <c r="C9" s="14"/>
      <c r="D9" s="14"/>
      <c r="E9" s="11"/>
    </row>
    <row r="10" spans="1:6" ht="29" x14ac:dyDescent="0.35">
      <c r="A10" s="45">
        <f t="shared" si="0"/>
        <v>8</v>
      </c>
      <c r="B10" s="43" t="s">
        <v>59</v>
      </c>
      <c r="C10" s="14"/>
      <c r="D10" s="14"/>
      <c r="E10" s="11"/>
    </row>
    <row r="11" spans="1:6" ht="43.5" x14ac:dyDescent="0.35">
      <c r="A11" s="45">
        <f t="shared" si="0"/>
        <v>9</v>
      </c>
      <c r="B11" s="41" t="s">
        <v>61</v>
      </c>
      <c r="C11" s="14"/>
      <c r="D11" s="14"/>
      <c r="E11" s="11"/>
    </row>
    <row r="12" spans="1:6" x14ac:dyDescent="0.35">
      <c r="A12" s="45">
        <f t="shared" si="0"/>
        <v>10</v>
      </c>
      <c r="B12" s="44" t="s">
        <v>60</v>
      </c>
      <c r="C12" s="2"/>
      <c r="D12" s="2"/>
      <c r="E12" s="11"/>
    </row>
    <row r="13" spans="1:6" x14ac:dyDescent="0.35">
      <c r="A13" s="45">
        <f t="shared" si="0"/>
        <v>11</v>
      </c>
      <c r="B13" s="2" t="s">
        <v>62</v>
      </c>
      <c r="C13" s="2"/>
      <c r="D13" s="2"/>
      <c r="E13" s="11"/>
    </row>
    <row r="14" spans="1:6" ht="33" customHeight="1" x14ac:dyDescent="0.35">
      <c r="A14" s="45">
        <f t="shared" si="0"/>
        <v>12</v>
      </c>
      <c r="B14" s="2" t="s">
        <v>63</v>
      </c>
      <c r="C14" s="2"/>
      <c r="D14" s="2"/>
      <c r="E14" s="11"/>
    </row>
    <row r="15" spans="1:6" ht="43.5" x14ac:dyDescent="0.35">
      <c r="A15" s="45">
        <f t="shared" si="0"/>
        <v>13</v>
      </c>
      <c r="B15" s="2" t="s">
        <v>57</v>
      </c>
      <c r="C15" s="2"/>
      <c r="D15" s="2"/>
      <c r="E15" s="11"/>
    </row>
    <row r="16" spans="1:6" ht="29" x14ac:dyDescent="0.35">
      <c r="A16" s="45">
        <f t="shared" si="0"/>
        <v>14</v>
      </c>
      <c r="B16" s="2" t="s">
        <v>64</v>
      </c>
      <c r="C16" s="2"/>
      <c r="D16" s="2"/>
      <c r="E16" s="11"/>
    </row>
    <row r="17" spans="1:5" ht="29" x14ac:dyDescent="0.35">
      <c r="A17" s="45">
        <f t="shared" si="0"/>
        <v>15</v>
      </c>
      <c r="B17" s="2" t="s">
        <v>65</v>
      </c>
      <c r="C17" s="2"/>
      <c r="D17" s="2"/>
      <c r="E17" s="11"/>
    </row>
    <row r="18" spans="1:5" x14ac:dyDescent="0.35">
      <c r="A18" s="45">
        <f t="shared" si="0"/>
        <v>16</v>
      </c>
      <c r="B18" s="2" t="s">
        <v>66</v>
      </c>
      <c r="C18" s="2"/>
      <c r="D18" s="2"/>
      <c r="E18" s="11"/>
    </row>
    <row r="19" spans="1:5" ht="29" x14ac:dyDescent="0.35">
      <c r="A19" s="45">
        <f t="shared" si="0"/>
        <v>17</v>
      </c>
      <c r="B19" s="2" t="s">
        <v>67</v>
      </c>
      <c r="C19" s="2"/>
      <c r="D19" s="2"/>
      <c r="E19" s="11"/>
    </row>
    <row r="20" spans="1:5" ht="29" x14ac:dyDescent="0.35">
      <c r="A20" s="45">
        <f t="shared" si="0"/>
        <v>18</v>
      </c>
      <c r="B20" s="2" t="s">
        <v>68</v>
      </c>
      <c r="C20" s="2"/>
      <c r="D20" s="2"/>
      <c r="E20" s="11"/>
    </row>
    <row r="21" spans="1:5" ht="29" x14ac:dyDescent="0.35">
      <c r="A21" s="45">
        <f t="shared" si="0"/>
        <v>19</v>
      </c>
      <c r="B21" s="2" t="s">
        <v>69</v>
      </c>
      <c r="C21" s="2"/>
      <c r="D21" s="2"/>
      <c r="E21" s="11"/>
    </row>
    <row r="22" spans="1:5" ht="29" x14ac:dyDescent="0.35">
      <c r="A22" s="45">
        <f t="shared" si="0"/>
        <v>20</v>
      </c>
      <c r="B22" s="2" t="s">
        <v>70</v>
      </c>
      <c r="C22" s="2"/>
      <c r="D22" s="2"/>
      <c r="E22" s="11"/>
    </row>
    <row r="23" spans="1:5" x14ac:dyDescent="0.35">
      <c r="A23" s="45">
        <f t="shared" si="0"/>
        <v>21</v>
      </c>
      <c r="B23" s="2" t="s">
        <v>71</v>
      </c>
      <c r="C23" s="2"/>
      <c r="D23" s="2"/>
      <c r="E23" s="11"/>
    </row>
    <row r="24" spans="1:5" ht="29" x14ac:dyDescent="0.35">
      <c r="A24" s="45">
        <f t="shared" si="0"/>
        <v>22</v>
      </c>
      <c r="B24" s="2" t="s">
        <v>72</v>
      </c>
      <c r="C24" s="2"/>
      <c r="D24" s="2"/>
      <c r="E24" s="11"/>
    </row>
    <row r="25" spans="1:5" ht="29" x14ac:dyDescent="0.35">
      <c r="A25" s="45">
        <f t="shared" si="0"/>
        <v>23</v>
      </c>
      <c r="B25" s="2" t="s">
        <v>73</v>
      </c>
      <c r="C25" s="2"/>
      <c r="D25" s="2"/>
      <c r="E25" s="11"/>
    </row>
    <row r="26" spans="1:5" x14ac:dyDescent="0.35">
      <c r="A26" s="45">
        <f t="shared" si="0"/>
        <v>24</v>
      </c>
      <c r="B26" s="2" t="s">
        <v>74</v>
      </c>
      <c r="C26" s="2"/>
      <c r="D26" s="2"/>
      <c r="E26" s="11"/>
    </row>
    <row r="27" spans="1:5" ht="29" x14ac:dyDescent="0.35">
      <c r="A27" s="45">
        <f t="shared" si="0"/>
        <v>25</v>
      </c>
      <c r="B27" s="2" t="s">
        <v>75</v>
      </c>
      <c r="C27" s="2"/>
      <c r="D27" s="2"/>
      <c r="E27" s="11"/>
    </row>
    <row r="28" spans="1:5" ht="29" x14ac:dyDescent="0.35">
      <c r="A28" s="45">
        <f t="shared" si="0"/>
        <v>26</v>
      </c>
      <c r="B28" s="2" t="s">
        <v>76</v>
      </c>
      <c r="C28" s="2"/>
      <c r="D28" s="2"/>
      <c r="E28" s="11"/>
    </row>
    <row r="29" spans="1:5" x14ac:dyDescent="0.35">
      <c r="A29" s="45">
        <f t="shared" si="0"/>
        <v>27</v>
      </c>
      <c r="B29" s="2" t="s">
        <v>77</v>
      </c>
      <c r="C29" s="2"/>
      <c r="D29" s="2"/>
      <c r="E29" s="11"/>
    </row>
    <row r="30" spans="1:5" x14ac:dyDescent="0.35">
      <c r="A30" s="45">
        <f t="shared" si="0"/>
        <v>28</v>
      </c>
      <c r="B30" s="2" t="s">
        <v>78</v>
      </c>
      <c r="C30" s="2"/>
      <c r="D30" s="2"/>
      <c r="E30" s="11"/>
    </row>
    <row r="31" spans="1:5" x14ac:dyDescent="0.35">
      <c r="A31" s="45">
        <f t="shared" si="0"/>
        <v>29</v>
      </c>
      <c r="B31" s="2" t="s">
        <v>79</v>
      </c>
      <c r="C31" s="2"/>
      <c r="D31" s="2"/>
      <c r="E31" s="11"/>
    </row>
    <row r="32" spans="1:5" ht="29" x14ac:dyDescent="0.35">
      <c r="A32" s="45">
        <f t="shared" si="0"/>
        <v>30</v>
      </c>
      <c r="B32" s="2" t="s">
        <v>80</v>
      </c>
      <c r="C32" s="2"/>
      <c r="D32" s="2"/>
      <c r="E32" s="11"/>
    </row>
    <row r="33" spans="1:5" ht="29" x14ac:dyDescent="0.35">
      <c r="A33" s="45">
        <f t="shared" si="0"/>
        <v>31</v>
      </c>
      <c r="B33" s="2" t="s">
        <v>81</v>
      </c>
      <c r="C33" s="2"/>
      <c r="D33" s="2"/>
      <c r="E33" s="11"/>
    </row>
    <row r="34" spans="1:5" ht="29.5" thickBot="1" x14ac:dyDescent="0.4">
      <c r="A34" s="46">
        <f t="shared" si="0"/>
        <v>32</v>
      </c>
      <c r="B34" s="47" t="s">
        <v>82</v>
      </c>
      <c r="C34" s="47"/>
      <c r="D34" s="47"/>
      <c r="E34" s="15"/>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pane xSplit="1" ySplit="3" topLeftCell="B4" activePane="bottomRight" state="frozen"/>
      <selection pane="topRight" activeCell="B1" sqref="B1"/>
      <selection pane="bottomLeft" activeCell="A4" sqref="A4"/>
      <selection pane="bottomRight" activeCell="I1" sqref="I1:M1"/>
    </sheetView>
  </sheetViews>
  <sheetFormatPr defaultColWidth="20.81640625" defaultRowHeight="14.5" x14ac:dyDescent="0.35"/>
  <cols>
    <col min="1" max="1" width="28.54296875" customWidth="1"/>
    <col min="2" max="2" width="13.81640625" bestFit="1" customWidth="1"/>
    <col min="3" max="3" width="12.81640625" customWidth="1"/>
    <col min="4" max="4" width="13.81640625" bestFit="1" customWidth="1"/>
    <col min="5" max="5" width="9.1796875" bestFit="1" customWidth="1"/>
    <col min="6" max="6" width="11.7265625" bestFit="1" customWidth="1"/>
    <col min="7" max="7" width="7" customWidth="1"/>
    <col min="8" max="8" width="11.26953125" bestFit="1" customWidth="1"/>
    <col min="9" max="9" width="10.453125" bestFit="1" customWidth="1"/>
    <col min="10" max="10" width="10" bestFit="1" customWidth="1"/>
    <col min="11" max="11" width="9.81640625" bestFit="1" customWidth="1"/>
    <col min="12" max="12" width="9.7265625" bestFit="1" customWidth="1"/>
    <col min="13" max="13" width="13.81640625" bestFit="1" customWidth="1"/>
    <col min="14" max="14" width="14.54296875" customWidth="1"/>
  </cols>
  <sheetData>
    <row r="1" spans="1:13" ht="38.25" customHeight="1" thickBot="1" x14ac:dyDescent="0.4">
      <c r="A1" s="52" t="s">
        <v>84</v>
      </c>
      <c r="B1" s="53"/>
      <c r="C1" s="53"/>
      <c r="D1" s="53"/>
      <c r="E1" s="53"/>
      <c r="F1" s="53"/>
      <c r="G1" s="53"/>
      <c r="H1" s="54"/>
      <c r="I1" s="127" t="s">
        <v>153</v>
      </c>
      <c r="J1" s="55"/>
      <c r="K1" s="55"/>
      <c r="L1" s="55"/>
      <c r="M1" s="56"/>
    </row>
    <row r="2" spans="1:13" x14ac:dyDescent="0.35">
      <c r="A2" s="57" t="s">
        <v>85</v>
      </c>
      <c r="B2" s="58" t="s">
        <v>39</v>
      </c>
      <c r="C2" s="59"/>
      <c r="D2" s="60" t="s">
        <v>40</v>
      </c>
      <c r="E2" s="61"/>
      <c r="F2" s="62" t="s">
        <v>47</v>
      </c>
      <c r="G2" s="63"/>
      <c r="H2" s="64" t="s">
        <v>86</v>
      </c>
      <c r="I2" s="65" t="s">
        <v>87</v>
      </c>
      <c r="J2" s="66" t="s">
        <v>88</v>
      </c>
      <c r="K2" s="67" t="s">
        <v>89</v>
      </c>
      <c r="L2" s="68" t="s">
        <v>90</v>
      </c>
      <c r="M2" s="69" t="s">
        <v>91</v>
      </c>
    </row>
    <row r="3" spans="1:13" ht="15" thickBot="1" x14ac:dyDescent="0.4">
      <c r="A3" s="70"/>
      <c r="B3" s="71" t="s">
        <v>92</v>
      </c>
      <c r="C3" s="72" t="s">
        <v>93</v>
      </c>
      <c r="D3" s="73" t="s">
        <v>92</v>
      </c>
      <c r="E3" s="74" t="s">
        <v>93</v>
      </c>
      <c r="F3" s="75" t="s">
        <v>92</v>
      </c>
      <c r="G3" s="76" t="s">
        <v>93</v>
      </c>
      <c r="H3" s="77"/>
      <c r="I3" s="78"/>
      <c r="J3" s="79"/>
      <c r="K3" s="80"/>
      <c r="L3" s="81"/>
      <c r="M3" s="82"/>
    </row>
    <row r="4" spans="1:13" x14ac:dyDescent="0.35">
      <c r="A4" s="83" t="s">
        <v>94</v>
      </c>
      <c r="B4" s="84" t="s">
        <v>95</v>
      </c>
      <c r="C4" s="85">
        <v>112998</v>
      </c>
      <c r="D4" s="86" t="s">
        <v>95</v>
      </c>
      <c r="E4" s="87">
        <v>85753</v>
      </c>
      <c r="F4" s="88"/>
      <c r="G4" s="89">
        <v>0</v>
      </c>
      <c r="H4" s="90">
        <f>(C4+E4+G4)</f>
        <v>198751</v>
      </c>
      <c r="I4" s="91">
        <v>0</v>
      </c>
      <c r="J4" s="92">
        <f>C4*I4</f>
        <v>0</v>
      </c>
      <c r="K4" s="93">
        <f>E4*I4</f>
        <v>0</v>
      </c>
      <c r="L4" s="94">
        <f>G4*I4</f>
        <v>0</v>
      </c>
      <c r="M4" s="95">
        <f>SUM(J4:L4)</f>
        <v>0</v>
      </c>
    </row>
    <row r="5" spans="1:13" x14ac:dyDescent="0.35">
      <c r="A5" s="96" t="s">
        <v>96</v>
      </c>
      <c r="B5" s="97" t="s">
        <v>95</v>
      </c>
      <c r="C5" s="98">
        <v>16741</v>
      </c>
      <c r="D5" s="99" t="s">
        <v>95</v>
      </c>
      <c r="E5" s="100">
        <v>26640</v>
      </c>
      <c r="F5" s="101"/>
      <c r="G5" s="102">
        <v>0</v>
      </c>
      <c r="H5" s="103">
        <f t="shared" ref="H5:H62" si="0">(C5+E5+G5)</f>
        <v>43381</v>
      </c>
      <c r="I5" s="104">
        <v>0</v>
      </c>
      <c r="J5" s="105">
        <f t="shared" ref="J5:J62" si="1">C5*I5</f>
        <v>0</v>
      </c>
      <c r="K5" s="106">
        <f t="shared" ref="K5:K62" si="2">E5*I5</f>
        <v>0</v>
      </c>
      <c r="L5" s="107">
        <f t="shared" ref="L5:L62" si="3">G5*I5</f>
        <v>0</v>
      </c>
      <c r="M5" s="108">
        <f t="shared" ref="M5:M62" si="4">SUM(J5:L5)</f>
        <v>0</v>
      </c>
    </row>
    <row r="6" spans="1:13" x14ac:dyDescent="0.35">
      <c r="A6" s="96" t="s">
        <v>97</v>
      </c>
      <c r="B6" s="97" t="s">
        <v>95</v>
      </c>
      <c r="C6" s="98">
        <v>235298</v>
      </c>
      <c r="D6" s="99" t="s">
        <v>95</v>
      </c>
      <c r="E6" s="100">
        <v>137710</v>
      </c>
      <c r="F6" s="101"/>
      <c r="G6" s="102">
        <v>0</v>
      </c>
      <c r="H6" s="103">
        <f t="shared" si="0"/>
        <v>373008</v>
      </c>
      <c r="I6" s="104">
        <v>0</v>
      </c>
      <c r="J6" s="105">
        <f t="shared" si="1"/>
        <v>0</v>
      </c>
      <c r="K6" s="106">
        <f t="shared" si="2"/>
        <v>0</v>
      </c>
      <c r="L6" s="107">
        <f t="shared" si="3"/>
        <v>0</v>
      </c>
      <c r="M6" s="108">
        <f t="shared" si="4"/>
        <v>0</v>
      </c>
    </row>
    <row r="7" spans="1:13" ht="15.75" customHeight="1" x14ac:dyDescent="0.35">
      <c r="A7" s="96" t="s">
        <v>98</v>
      </c>
      <c r="B7" s="97" t="s">
        <v>95</v>
      </c>
      <c r="C7" s="98">
        <v>0</v>
      </c>
      <c r="D7" s="99" t="s">
        <v>95</v>
      </c>
      <c r="E7" s="109">
        <v>51</v>
      </c>
      <c r="F7" s="101"/>
      <c r="G7" s="102">
        <v>0</v>
      </c>
      <c r="H7" s="103">
        <f t="shared" si="0"/>
        <v>51</v>
      </c>
      <c r="I7" s="104">
        <v>0</v>
      </c>
      <c r="J7" s="105">
        <f t="shared" si="1"/>
        <v>0</v>
      </c>
      <c r="K7" s="106">
        <f t="shared" si="2"/>
        <v>0</v>
      </c>
      <c r="L7" s="107">
        <f t="shared" si="3"/>
        <v>0</v>
      </c>
      <c r="M7" s="108">
        <f t="shared" si="4"/>
        <v>0</v>
      </c>
    </row>
    <row r="8" spans="1:13" x14ac:dyDescent="0.35">
      <c r="A8" s="96" t="s">
        <v>99</v>
      </c>
      <c r="B8" s="97" t="s">
        <v>95</v>
      </c>
      <c r="C8" s="98">
        <v>2627</v>
      </c>
      <c r="D8" s="99" t="s">
        <v>95</v>
      </c>
      <c r="E8" s="109">
        <v>0</v>
      </c>
      <c r="F8" s="101"/>
      <c r="G8" s="102">
        <v>0</v>
      </c>
      <c r="H8" s="103">
        <f t="shared" si="0"/>
        <v>2627</v>
      </c>
      <c r="I8" s="104">
        <v>0</v>
      </c>
      <c r="J8" s="105">
        <f t="shared" si="1"/>
        <v>0</v>
      </c>
      <c r="K8" s="106">
        <f t="shared" si="2"/>
        <v>0</v>
      </c>
      <c r="L8" s="107">
        <f t="shared" si="3"/>
        <v>0</v>
      </c>
      <c r="M8" s="108">
        <f t="shared" si="4"/>
        <v>0</v>
      </c>
    </row>
    <row r="9" spans="1:13" x14ac:dyDescent="0.35">
      <c r="A9" s="96" t="s">
        <v>100</v>
      </c>
      <c r="B9" s="97" t="s">
        <v>95</v>
      </c>
      <c r="C9" s="98">
        <v>4504</v>
      </c>
      <c r="D9" s="99" t="s">
        <v>95</v>
      </c>
      <c r="E9" s="109">
        <v>600</v>
      </c>
      <c r="F9" s="101"/>
      <c r="G9" s="102">
        <v>0</v>
      </c>
      <c r="H9" s="103">
        <f t="shared" si="0"/>
        <v>5104</v>
      </c>
      <c r="I9" s="104">
        <v>0</v>
      </c>
      <c r="J9" s="105">
        <f t="shared" si="1"/>
        <v>0</v>
      </c>
      <c r="K9" s="106">
        <f t="shared" si="2"/>
        <v>0</v>
      </c>
      <c r="L9" s="107">
        <f t="shared" si="3"/>
        <v>0</v>
      </c>
      <c r="M9" s="108">
        <f t="shared" si="4"/>
        <v>0</v>
      </c>
    </row>
    <row r="10" spans="1:13" x14ac:dyDescent="0.35">
      <c r="A10" s="96" t="s">
        <v>101</v>
      </c>
      <c r="B10" s="97" t="s">
        <v>95</v>
      </c>
      <c r="C10" s="98">
        <v>75</v>
      </c>
      <c r="D10" s="99" t="s">
        <v>95</v>
      </c>
      <c r="E10" s="109">
        <v>0</v>
      </c>
      <c r="F10" s="101"/>
      <c r="G10" s="102">
        <v>0</v>
      </c>
      <c r="H10" s="103">
        <f t="shared" si="0"/>
        <v>75</v>
      </c>
      <c r="I10" s="104">
        <v>0</v>
      </c>
      <c r="J10" s="105">
        <f t="shared" si="1"/>
        <v>0</v>
      </c>
      <c r="K10" s="106">
        <f t="shared" si="2"/>
        <v>0</v>
      </c>
      <c r="L10" s="107">
        <f t="shared" si="3"/>
        <v>0</v>
      </c>
      <c r="M10" s="108">
        <f t="shared" si="4"/>
        <v>0</v>
      </c>
    </row>
    <row r="11" spans="1:13" x14ac:dyDescent="0.35">
      <c r="A11" s="96" t="s">
        <v>102</v>
      </c>
      <c r="B11" s="97" t="s">
        <v>95</v>
      </c>
      <c r="C11" s="98">
        <v>71</v>
      </c>
      <c r="D11" s="99" t="s">
        <v>95</v>
      </c>
      <c r="E11" s="109">
        <v>0</v>
      </c>
      <c r="F11" s="101"/>
      <c r="G11" s="102">
        <v>0</v>
      </c>
      <c r="H11" s="103">
        <f t="shared" si="0"/>
        <v>71</v>
      </c>
      <c r="I11" s="104">
        <v>0</v>
      </c>
      <c r="J11" s="105">
        <f t="shared" si="1"/>
        <v>0</v>
      </c>
      <c r="K11" s="106">
        <f t="shared" si="2"/>
        <v>0</v>
      </c>
      <c r="L11" s="107">
        <f t="shared" si="3"/>
        <v>0</v>
      </c>
      <c r="M11" s="108">
        <f t="shared" si="4"/>
        <v>0</v>
      </c>
    </row>
    <row r="12" spans="1:13" x14ac:dyDescent="0.35">
      <c r="A12" s="96" t="s">
        <v>103</v>
      </c>
      <c r="B12" s="97" t="s">
        <v>95</v>
      </c>
      <c r="C12" s="98">
        <v>1756</v>
      </c>
      <c r="D12" s="99"/>
      <c r="E12" s="109"/>
      <c r="F12" s="101"/>
      <c r="G12" s="102"/>
      <c r="H12" s="103"/>
      <c r="I12" s="104"/>
      <c r="J12" s="105"/>
      <c r="K12" s="106"/>
      <c r="L12" s="107"/>
      <c r="M12" s="108"/>
    </row>
    <row r="13" spans="1:13" x14ac:dyDescent="0.35">
      <c r="A13" s="96" t="s">
        <v>104</v>
      </c>
      <c r="B13" s="97" t="s">
        <v>95</v>
      </c>
      <c r="C13" s="98">
        <v>304167</v>
      </c>
      <c r="D13" s="99" t="s">
        <v>95</v>
      </c>
      <c r="E13" s="109">
        <v>269160</v>
      </c>
      <c r="F13" s="101"/>
      <c r="G13" s="102">
        <v>0</v>
      </c>
      <c r="H13" s="103">
        <f t="shared" si="0"/>
        <v>573327</v>
      </c>
      <c r="I13" s="104">
        <v>0</v>
      </c>
      <c r="J13" s="105">
        <f t="shared" si="1"/>
        <v>0</v>
      </c>
      <c r="K13" s="106">
        <f t="shared" si="2"/>
        <v>0</v>
      </c>
      <c r="L13" s="107">
        <f t="shared" si="3"/>
        <v>0</v>
      </c>
      <c r="M13" s="108">
        <f t="shared" si="4"/>
        <v>0</v>
      </c>
    </row>
    <row r="14" spans="1:13" ht="18.75" customHeight="1" x14ac:dyDescent="0.35">
      <c r="A14" s="96" t="s">
        <v>105</v>
      </c>
      <c r="B14" s="97" t="s">
        <v>95</v>
      </c>
      <c r="C14" s="98">
        <v>184324</v>
      </c>
      <c r="D14" s="99" t="s">
        <v>95</v>
      </c>
      <c r="E14" s="109">
        <v>133008</v>
      </c>
      <c r="F14" s="101"/>
      <c r="G14" s="102">
        <v>0</v>
      </c>
      <c r="H14" s="103">
        <f t="shared" si="0"/>
        <v>317332</v>
      </c>
      <c r="I14" s="104">
        <v>0</v>
      </c>
      <c r="J14" s="105">
        <f t="shared" si="1"/>
        <v>0</v>
      </c>
      <c r="K14" s="106">
        <f t="shared" si="2"/>
        <v>0</v>
      </c>
      <c r="L14" s="107">
        <f t="shared" si="3"/>
        <v>0</v>
      </c>
      <c r="M14" s="108">
        <f t="shared" si="4"/>
        <v>0</v>
      </c>
    </row>
    <row r="15" spans="1:13" x14ac:dyDescent="0.35">
      <c r="A15" s="96" t="s">
        <v>106</v>
      </c>
      <c r="B15" s="97" t="s">
        <v>95</v>
      </c>
      <c r="C15" s="98">
        <v>0</v>
      </c>
      <c r="D15" s="99" t="s">
        <v>95</v>
      </c>
      <c r="E15" s="109">
        <v>456812</v>
      </c>
      <c r="F15" s="101"/>
      <c r="G15" s="102">
        <v>0</v>
      </c>
      <c r="H15" s="103">
        <f t="shared" si="0"/>
        <v>456812</v>
      </c>
      <c r="I15" s="104">
        <v>0</v>
      </c>
      <c r="J15" s="105">
        <f t="shared" si="1"/>
        <v>0</v>
      </c>
      <c r="K15" s="106">
        <f t="shared" si="2"/>
        <v>0</v>
      </c>
      <c r="L15" s="107">
        <f t="shared" si="3"/>
        <v>0</v>
      </c>
      <c r="M15" s="108">
        <f t="shared" si="4"/>
        <v>0</v>
      </c>
    </row>
    <row r="16" spans="1:13" x14ac:dyDescent="0.35">
      <c r="A16" s="96" t="s">
        <v>107</v>
      </c>
      <c r="B16" s="97" t="s">
        <v>95</v>
      </c>
      <c r="C16" s="98">
        <v>602533</v>
      </c>
      <c r="D16" s="99" t="s">
        <v>95</v>
      </c>
      <c r="E16" s="109">
        <v>0</v>
      </c>
      <c r="F16" s="101"/>
      <c r="G16" s="102">
        <v>0</v>
      </c>
      <c r="H16" s="103">
        <f t="shared" si="0"/>
        <v>602533</v>
      </c>
      <c r="I16" s="104">
        <v>0</v>
      </c>
      <c r="J16" s="105">
        <f t="shared" si="1"/>
        <v>0</v>
      </c>
      <c r="K16" s="106">
        <f t="shared" si="2"/>
        <v>0</v>
      </c>
      <c r="L16" s="107">
        <f t="shared" si="3"/>
        <v>0</v>
      </c>
      <c r="M16" s="108">
        <f t="shared" si="4"/>
        <v>0</v>
      </c>
    </row>
    <row r="17" spans="1:13" ht="17.25" customHeight="1" x14ac:dyDescent="0.35">
      <c r="A17" s="96" t="s">
        <v>108</v>
      </c>
      <c r="B17" s="97" t="s">
        <v>95</v>
      </c>
      <c r="C17" s="98">
        <v>67203</v>
      </c>
      <c r="D17" s="99" t="s">
        <v>95</v>
      </c>
      <c r="E17" s="109">
        <v>0</v>
      </c>
      <c r="F17" s="101"/>
      <c r="G17" s="102">
        <v>0</v>
      </c>
      <c r="H17" s="103">
        <f t="shared" si="0"/>
        <v>67203</v>
      </c>
      <c r="I17" s="104">
        <v>0</v>
      </c>
      <c r="J17" s="105">
        <f t="shared" si="1"/>
        <v>0</v>
      </c>
      <c r="K17" s="106">
        <f t="shared" si="2"/>
        <v>0</v>
      </c>
      <c r="L17" s="107">
        <f t="shared" si="3"/>
        <v>0</v>
      </c>
      <c r="M17" s="108">
        <f t="shared" si="4"/>
        <v>0</v>
      </c>
    </row>
    <row r="18" spans="1:13" x14ac:dyDescent="0.35">
      <c r="A18" s="96" t="s">
        <v>109</v>
      </c>
      <c r="B18" s="97" t="s">
        <v>95</v>
      </c>
      <c r="C18" s="98">
        <v>243936</v>
      </c>
      <c r="D18" s="99" t="s">
        <v>95</v>
      </c>
      <c r="E18" s="109">
        <v>135368</v>
      </c>
      <c r="F18" s="101"/>
      <c r="G18" s="102">
        <v>0</v>
      </c>
      <c r="H18" s="103">
        <f t="shared" si="0"/>
        <v>379304</v>
      </c>
      <c r="I18" s="104">
        <v>0</v>
      </c>
      <c r="J18" s="105">
        <f t="shared" si="1"/>
        <v>0</v>
      </c>
      <c r="K18" s="106">
        <f t="shared" si="2"/>
        <v>0</v>
      </c>
      <c r="L18" s="107">
        <f t="shared" si="3"/>
        <v>0</v>
      </c>
      <c r="M18" s="108">
        <f t="shared" si="4"/>
        <v>0</v>
      </c>
    </row>
    <row r="19" spans="1:13" x14ac:dyDescent="0.35">
      <c r="A19" s="96" t="s">
        <v>110</v>
      </c>
      <c r="B19" s="97" t="s">
        <v>95</v>
      </c>
      <c r="C19" s="98">
        <v>514057</v>
      </c>
      <c r="D19" s="99" t="s">
        <v>95</v>
      </c>
      <c r="E19" s="109">
        <v>166735</v>
      </c>
      <c r="F19" s="101"/>
      <c r="G19" s="102">
        <v>0</v>
      </c>
      <c r="H19" s="103">
        <f t="shared" si="0"/>
        <v>680792</v>
      </c>
      <c r="I19" s="104">
        <v>0</v>
      </c>
      <c r="J19" s="105">
        <f t="shared" si="1"/>
        <v>0</v>
      </c>
      <c r="K19" s="106">
        <f t="shared" si="2"/>
        <v>0</v>
      </c>
      <c r="L19" s="107">
        <f t="shared" si="3"/>
        <v>0</v>
      </c>
      <c r="M19" s="108">
        <f t="shared" si="4"/>
        <v>0</v>
      </c>
    </row>
    <row r="20" spans="1:13" x14ac:dyDescent="0.35">
      <c r="A20" s="96" t="s">
        <v>94</v>
      </c>
      <c r="B20" s="97" t="s">
        <v>111</v>
      </c>
      <c r="C20" s="98">
        <v>745</v>
      </c>
      <c r="D20" s="99"/>
      <c r="E20" s="109">
        <v>0</v>
      </c>
      <c r="F20" s="101"/>
      <c r="G20" s="102">
        <v>0</v>
      </c>
      <c r="H20" s="103">
        <f t="shared" si="0"/>
        <v>745</v>
      </c>
      <c r="I20" s="104">
        <v>0</v>
      </c>
      <c r="J20" s="105">
        <f t="shared" si="1"/>
        <v>0</v>
      </c>
      <c r="K20" s="106">
        <f t="shared" si="2"/>
        <v>0</v>
      </c>
      <c r="L20" s="107">
        <f t="shared" si="3"/>
        <v>0</v>
      </c>
      <c r="M20" s="108">
        <f t="shared" si="4"/>
        <v>0</v>
      </c>
    </row>
    <row r="21" spans="1:13" x14ac:dyDescent="0.35">
      <c r="A21" s="96" t="s">
        <v>112</v>
      </c>
      <c r="B21" s="97" t="s">
        <v>111</v>
      </c>
      <c r="C21" s="98">
        <v>1072</v>
      </c>
      <c r="D21" s="99"/>
      <c r="E21" s="109">
        <v>0</v>
      </c>
      <c r="F21" s="101"/>
      <c r="G21" s="102">
        <v>0</v>
      </c>
      <c r="H21" s="103">
        <f t="shared" si="0"/>
        <v>1072</v>
      </c>
      <c r="I21" s="104">
        <v>0</v>
      </c>
      <c r="J21" s="105">
        <f t="shared" si="1"/>
        <v>0</v>
      </c>
      <c r="K21" s="106">
        <f t="shared" si="2"/>
        <v>0</v>
      </c>
      <c r="L21" s="107">
        <f t="shared" si="3"/>
        <v>0</v>
      </c>
      <c r="M21" s="108">
        <f t="shared" si="4"/>
        <v>0</v>
      </c>
    </row>
    <row r="22" spans="1:13" x14ac:dyDescent="0.35">
      <c r="A22" s="96" t="s">
        <v>96</v>
      </c>
      <c r="B22" s="97" t="s">
        <v>111</v>
      </c>
      <c r="C22" s="98">
        <v>470</v>
      </c>
      <c r="D22" s="99"/>
      <c r="E22" s="109"/>
      <c r="F22" s="101"/>
      <c r="G22" s="102"/>
      <c r="H22" s="103"/>
      <c r="I22" s="104"/>
      <c r="J22" s="105"/>
      <c r="K22" s="106"/>
      <c r="L22" s="107"/>
      <c r="M22" s="108"/>
    </row>
    <row r="23" spans="1:13" x14ac:dyDescent="0.35">
      <c r="A23" s="96" t="s">
        <v>100</v>
      </c>
      <c r="B23" s="97" t="s">
        <v>111</v>
      </c>
      <c r="C23" s="98">
        <v>0</v>
      </c>
      <c r="D23" s="99"/>
      <c r="E23" s="109">
        <v>0</v>
      </c>
      <c r="F23" s="101"/>
      <c r="G23" s="102">
        <v>0</v>
      </c>
      <c r="H23" s="103">
        <f t="shared" si="0"/>
        <v>0</v>
      </c>
      <c r="I23" s="104">
        <v>0</v>
      </c>
      <c r="J23" s="105">
        <f t="shared" si="1"/>
        <v>0</v>
      </c>
      <c r="K23" s="106">
        <f t="shared" si="2"/>
        <v>0</v>
      </c>
      <c r="L23" s="107">
        <f t="shared" si="3"/>
        <v>0</v>
      </c>
      <c r="M23" s="108">
        <f t="shared" si="4"/>
        <v>0</v>
      </c>
    </row>
    <row r="24" spans="1:13" x14ac:dyDescent="0.35">
      <c r="A24" s="96" t="s">
        <v>113</v>
      </c>
      <c r="B24" s="97" t="s">
        <v>111</v>
      </c>
      <c r="C24" s="98">
        <v>600</v>
      </c>
      <c r="D24" s="99"/>
      <c r="E24" s="109">
        <v>0</v>
      </c>
      <c r="F24" s="101"/>
      <c r="G24" s="102">
        <v>0</v>
      </c>
      <c r="H24" s="103">
        <f t="shared" si="0"/>
        <v>600</v>
      </c>
      <c r="I24" s="104">
        <v>0</v>
      </c>
      <c r="J24" s="105">
        <f t="shared" si="1"/>
        <v>0</v>
      </c>
      <c r="K24" s="106">
        <f t="shared" si="2"/>
        <v>0</v>
      </c>
      <c r="L24" s="107">
        <f t="shared" si="3"/>
        <v>0</v>
      </c>
      <c r="M24" s="108">
        <f t="shared" si="4"/>
        <v>0</v>
      </c>
    </row>
    <row r="25" spans="1:13" x14ac:dyDescent="0.35">
      <c r="A25" s="96" t="s">
        <v>114</v>
      </c>
      <c r="B25" s="97" t="s">
        <v>111</v>
      </c>
      <c r="C25" s="98">
        <f>50+176</f>
        <v>226</v>
      </c>
      <c r="D25" s="99"/>
      <c r="E25" s="109">
        <v>0</v>
      </c>
      <c r="F25" s="101"/>
      <c r="G25" s="102">
        <v>0</v>
      </c>
      <c r="H25" s="103">
        <f t="shared" si="0"/>
        <v>226</v>
      </c>
      <c r="I25" s="104">
        <v>0</v>
      </c>
      <c r="J25" s="105">
        <f t="shared" si="1"/>
        <v>0</v>
      </c>
      <c r="K25" s="106">
        <f t="shared" si="2"/>
        <v>0</v>
      </c>
      <c r="L25" s="107">
        <f t="shared" si="3"/>
        <v>0</v>
      </c>
      <c r="M25" s="108">
        <f t="shared" si="4"/>
        <v>0</v>
      </c>
    </row>
    <row r="26" spans="1:13" x14ac:dyDescent="0.35">
      <c r="A26" s="96" t="s">
        <v>103</v>
      </c>
      <c r="B26" s="97" t="s">
        <v>111</v>
      </c>
      <c r="C26" s="98">
        <v>490</v>
      </c>
      <c r="D26" s="99"/>
      <c r="E26" s="109"/>
      <c r="F26" s="101"/>
      <c r="G26" s="102"/>
      <c r="H26" s="103"/>
      <c r="I26" s="104"/>
      <c r="J26" s="105"/>
      <c r="K26" s="106"/>
      <c r="L26" s="107"/>
      <c r="M26" s="108"/>
    </row>
    <row r="27" spans="1:13" x14ac:dyDescent="0.35">
      <c r="A27" s="96" t="s">
        <v>115</v>
      </c>
      <c r="B27" s="97" t="s">
        <v>111</v>
      </c>
      <c r="C27" s="98">
        <v>120</v>
      </c>
      <c r="D27" s="99"/>
      <c r="E27" s="109">
        <v>0</v>
      </c>
      <c r="F27" s="101"/>
      <c r="G27" s="102">
        <v>0</v>
      </c>
      <c r="H27" s="103">
        <f t="shared" si="0"/>
        <v>120</v>
      </c>
      <c r="I27" s="104">
        <v>0</v>
      </c>
      <c r="J27" s="105">
        <f t="shared" si="1"/>
        <v>0</v>
      </c>
      <c r="K27" s="106">
        <f t="shared" si="2"/>
        <v>0</v>
      </c>
      <c r="L27" s="107">
        <f t="shared" si="3"/>
        <v>0</v>
      </c>
      <c r="M27" s="108">
        <f t="shared" si="4"/>
        <v>0</v>
      </c>
    </row>
    <row r="28" spans="1:13" ht="18" customHeight="1" x14ac:dyDescent="0.35">
      <c r="A28" s="96" t="s">
        <v>105</v>
      </c>
      <c r="B28" s="97" t="s">
        <v>111</v>
      </c>
      <c r="C28" s="98">
        <v>500</v>
      </c>
      <c r="D28" s="99"/>
      <c r="E28" s="109"/>
      <c r="F28" s="101"/>
      <c r="G28" s="102"/>
      <c r="H28" s="103"/>
      <c r="I28" s="104"/>
      <c r="J28" s="105"/>
      <c r="K28" s="106"/>
      <c r="L28" s="107"/>
      <c r="M28" s="108"/>
    </row>
    <row r="29" spans="1:13" x14ac:dyDescent="0.35">
      <c r="A29" s="96" t="s">
        <v>116</v>
      </c>
      <c r="B29" s="97" t="s">
        <v>111</v>
      </c>
      <c r="C29" s="98">
        <v>524</v>
      </c>
      <c r="D29" s="99"/>
      <c r="E29" s="109"/>
      <c r="F29" s="101"/>
      <c r="G29" s="102"/>
      <c r="H29" s="103"/>
      <c r="I29" s="104"/>
      <c r="J29" s="105"/>
      <c r="K29" s="106"/>
      <c r="L29" s="107"/>
      <c r="M29" s="108"/>
    </row>
    <row r="30" spans="1:13" x14ac:dyDescent="0.35">
      <c r="A30" s="96" t="s">
        <v>117</v>
      </c>
      <c r="B30" s="97" t="s">
        <v>111</v>
      </c>
      <c r="C30" s="98">
        <f>784+296</f>
        <v>1080</v>
      </c>
      <c r="D30" s="99"/>
      <c r="E30" s="109"/>
      <c r="F30" s="101"/>
      <c r="G30" s="102"/>
      <c r="H30" s="103"/>
      <c r="I30" s="104"/>
      <c r="J30" s="105"/>
      <c r="K30" s="106"/>
      <c r="L30" s="107"/>
      <c r="M30" s="108"/>
    </row>
    <row r="31" spans="1:13" x14ac:dyDescent="0.35">
      <c r="A31" s="96" t="s">
        <v>118</v>
      </c>
      <c r="B31" s="97" t="s">
        <v>111</v>
      </c>
      <c r="C31" s="98">
        <v>2748</v>
      </c>
      <c r="D31" s="99"/>
      <c r="E31" s="109">
        <v>0</v>
      </c>
      <c r="F31" s="101"/>
      <c r="G31" s="102">
        <v>0</v>
      </c>
      <c r="H31" s="103">
        <f t="shared" si="0"/>
        <v>2748</v>
      </c>
      <c r="I31" s="104">
        <v>0</v>
      </c>
      <c r="J31" s="105">
        <f t="shared" si="1"/>
        <v>0</v>
      </c>
      <c r="K31" s="106">
        <f t="shared" si="2"/>
        <v>0</v>
      </c>
      <c r="L31" s="107">
        <f t="shared" si="3"/>
        <v>0</v>
      </c>
      <c r="M31" s="108">
        <f t="shared" si="4"/>
        <v>0</v>
      </c>
    </row>
    <row r="32" spans="1:13" x14ac:dyDescent="0.35">
      <c r="A32" s="96" t="s">
        <v>109</v>
      </c>
      <c r="B32" s="97" t="s">
        <v>111</v>
      </c>
      <c r="C32" s="98">
        <v>1377</v>
      </c>
      <c r="D32" s="99"/>
      <c r="E32" s="109">
        <v>0</v>
      </c>
      <c r="F32" s="101"/>
      <c r="G32" s="102">
        <v>0</v>
      </c>
      <c r="H32" s="103">
        <f t="shared" si="0"/>
        <v>1377</v>
      </c>
      <c r="I32" s="104">
        <v>0</v>
      </c>
      <c r="J32" s="105">
        <f t="shared" si="1"/>
        <v>0</v>
      </c>
      <c r="K32" s="106">
        <f t="shared" si="2"/>
        <v>0</v>
      </c>
      <c r="L32" s="107">
        <f t="shared" si="3"/>
        <v>0</v>
      </c>
      <c r="M32" s="108">
        <f t="shared" si="4"/>
        <v>0</v>
      </c>
    </row>
    <row r="33" spans="1:13" x14ac:dyDescent="0.35">
      <c r="A33" s="96" t="s">
        <v>110</v>
      </c>
      <c r="B33" s="97" t="s">
        <v>111</v>
      </c>
      <c r="C33" s="98">
        <v>3128</v>
      </c>
      <c r="D33" s="99"/>
      <c r="E33" s="109">
        <v>0</v>
      </c>
      <c r="F33" s="101"/>
      <c r="G33" s="102">
        <v>0</v>
      </c>
      <c r="H33" s="103">
        <f t="shared" si="0"/>
        <v>3128</v>
      </c>
      <c r="I33" s="104">
        <v>0</v>
      </c>
      <c r="J33" s="105">
        <f t="shared" si="1"/>
        <v>0</v>
      </c>
      <c r="K33" s="106">
        <f t="shared" si="2"/>
        <v>0</v>
      </c>
      <c r="L33" s="107">
        <f t="shared" si="3"/>
        <v>0</v>
      </c>
      <c r="M33" s="108">
        <f t="shared" si="4"/>
        <v>0</v>
      </c>
    </row>
    <row r="34" spans="1:13" x14ac:dyDescent="0.35">
      <c r="A34" s="96" t="s">
        <v>119</v>
      </c>
      <c r="B34" s="97" t="s">
        <v>120</v>
      </c>
      <c r="C34" s="98">
        <v>9981</v>
      </c>
      <c r="D34" s="99"/>
      <c r="E34" s="109">
        <v>0</v>
      </c>
      <c r="F34" s="101"/>
      <c r="G34" s="102">
        <v>0</v>
      </c>
      <c r="H34" s="103">
        <f t="shared" si="0"/>
        <v>9981</v>
      </c>
      <c r="I34" s="104">
        <v>0</v>
      </c>
      <c r="J34" s="105">
        <f t="shared" si="1"/>
        <v>0</v>
      </c>
      <c r="K34" s="106">
        <f t="shared" si="2"/>
        <v>0</v>
      </c>
      <c r="L34" s="107">
        <f t="shared" si="3"/>
        <v>0</v>
      </c>
      <c r="M34" s="108">
        <f t="shared" si="4"/>
        <v>0</v>
      </c>
    </row>
    <row r="35" spans="1:13" x14ac:dyDescent="0.35">
      <c r="A35" s="96" t="s">
        <v>121</v>
      </c>
      <c r="B35" s="97" t="s">
        <v>120</v>
      </c>
      <c r="C35" s="98">
        <v>1921</v>
      </c>
      <c r="D35" s="99"/>
      <c r="E35" s="109">
        <v>0</v>
      </c>
      <c r="F35" s="101"/>
      <c r="G35" s="102">
        <v>0</v>
      </c>
      <c r="H35" s="103">
        <f t="shared" si="0"/>
        <v>1921</v>
      </c>
      <c r="I35" s="104">
        <v>0</v>
      </c>
      <c r="J35" s="105">
        <f t="shared" si="1"/>
        <v>0</v>
      </c>
      <c r="K35" s="106">
        <f t="shared" si="2"/>
        <v>0</v>
      </c>
      <c r="L35" s="107">
        <f t="shared" si="3"/>
        <v>0</v>
      </c>
      <c r="M35" s="108">
        <f t="shared" si="4"/>
        <v>0</v>
      </c>
    </row>
    <row r="36" spans="1:13" x14ac:dyDescent="0.35">
      <c r="A36" s="96" t="s">
        <v>122</v>
      </c>
      <c r="B36" s="97" t="s">
        <v>30</v>
      </c>
      <c r="C36" s="98">
        <v>147</v>
      </c>
      <c r="D36" s="99"/>
      <c r="E36" s="109">
        <v>0</v>
      </c>
      <c r="F36" s="101" t="s">
        <v>30</v>
      </c>
      <c r="G36" s="102">
        <v>46</v>
      </c>
      <c r="H36" s="103">
        <f t="shared" si="0"/>
        <v>193</v>
      </c>
      <c r="I36" s="104">
        <v>0</v>
      </c>
      <c r="J36" s="105">
        <f t="shared" si="1"/>
        <v>0</v>
      </c>
      <c r="K36" s="106">
        <f t="shared" si="2"/>
        <v>0</v>
      </c>
      <c r="L36" s="107">
        <f t="shared" si="3"/>
        <v>0</v>
      </c>
      <c r="M36" s="108">
        <f t="shared" si="4"/>
        <v>0</v>
      </c>
    </row>
    <row r="37" spans="1:13" x14ac:dyDescent="0.35">
      <c r="A37" s="96" t="s">
        <v>123</v>
      </c>
      <c r="B37" s="97" t="s">
        <v>124</v>
      </c>
      <c r="C37" s="98">
        <v>2117</v>
      </c>
      <c r="D37" s="99" t="s">
        <v>124</v>
      </c>
      <c r="E37" s="109"/>
      <c r="F37" s="101"/>
      <c r="G37" s="102">
        <v>0</v>
      </c>
      <c r="H37" s="103">
        <f t="shared" si="0"/>
        <v>2117</v>
      </c>
      <c r="I37" s="104">
        <v>0</v>
      </c>
      <c r="J37" s="105">
        <f t="shared" si="1"/>
        <v>0</v>
      </c>
      <c r="K37" s="106">
        <f t="shared" si="2"/>
        <v>0</v>
      </c>
      <c r="L37" s="107">
        <f t="shared" si="3"/>
        <v>0</v>
      </c>
      <c r="M37" s="108">
        <f t="shared" si="4"/>
        <v>0</v>
      </c>
    </row>
    <row r="38" spans="1:13" x14ac:dyDescent="0.35">
      <c r="A38" s="96" t="s">
        <v>125</v>
      </c>
      <c r="B38" s="97" t="s">
        <v>124</v>
      </c>
      <c r="C38" s="98">
        <v>1438</v>
      </c>
      <c r="D38" s="99"/>
      <c r="E38" s="109">
        <v>0</v>
      </c>
      <c r="F38" s="101"/>
      <c r="G38" s="102">
        <v>0</v>
      </c>
      <c r="H38" s="103">
        <f t="shared" si="0"/>
        <v>1438</v>
      </c>
      <c r="I38" s="104">
        <v>0</v>
      </c>
      <c r="J38" s="105">
        <f t="shared" si="1"/>
        <v>0</v>
      </c>
      <c r="K38" s="106">
        <f t="shared" si="2"/>
        <v>0</v>
      </c>
      <c r="L38" s="107">
        <f t="shared" si="3"/>
        <v>0</v>
      </c>
      <c r="M38" s="108">
        <f t="shared" si="4"/>
        <v>0</v>
      </c>
    </row>
    <row r="39" spans="1:13" x14ac:dyDescent="0.35">
      <c r="A39" s="96" t="s">
        <v>126</v>
      </c>
      <c r="B39" s="97" t="s">
        <v>124</v>
      </c>
      <c r="C39" s="98">
        <v>38</v>
      </c>
      <c r="D39" s="99"/>
      <c r="E39" s="109">
        <v>0</v>
      </c>
      <c r="F39" s="101"/>
      <c r="G39" s="102">
        <v>0</v>
      </c>
      <c r="H39" s="103">
        <f t="shared" si="0"/>
        <v>38</v>
      </c>
      <c r="I39" s="104">
        <v>0</v>
      </c>
      <c r="J39" s="105">
        <f t="shared" si="1"/>
        <v>0</v>
      </c>
      <c r="K39" s="106">
        <f t="shared" si="2"/>
        <v>0</v>
      </c>
      <c r="L39" s="107">
        <f t="shared" si="3"/>
        <v>0</v>
      </c>
      <c r="M39" s="108">
        <f t="shared" si="4"/>
        <v>0</v>
      </c>
    </row>
    <row r="40" spans="1:13" x14ac:dyDescent="0.35">
      <c r="A40" s="96" t="s">
        <v>127</v>
      </c>
      <c r="B40" s="97" t="s">
        <v>124</v>
      </c>
      <c r="C40" s="98">
        <v>398</v>
      </c>
      <c r="D40" s="99"/>
      <c r="E40" s="109">
        <v>0</v>
      </c>
      <c r="F40" s="101"/>
      <c r="G40" s="102">
        <v>0</v>
      </c>
      <c r="H40" s="103">
        <f t="shared" si="0"/>
        <v>398</v>
      </c>
      <c r="I40" s="104">
        <v>0</v>
      </c>
      <c r="J40" s="105">
        <f t="shared" si="1"/>
        <v>0</v>
      </c>
      <c r="K40" s="106">
        <f t="shared" si="2"/>
        <v>0</v>
      </c>
      <c r="L40" s="107">
        <f t="shared" si="3"/>
        <v>0</v>
      </c>
      <c r="M40" s="108">
        <f t="shared" si="4"/>
        <v>0</v>
      </c>
    </row>
    <row r="41" spans="1:13" x14ac:dyDescent="0.35">
      <c r="A41" s="96" t="s">
        <v>128</v>
      </c>
      <c r="B41" s="97" t="s">
        <v>124</v>
      </c>
      <c r="C41" s="98">
        <v>0</v>
      </c>
      <c r="D41" s="99" t="s">
        <v>129</v>
      </c>
      <c r="E41" s="109">
        <v>91</v>
      </c>
      <c r="F41" s="101"/>
      <c r="G41" s="102"/>
      <c r="H41" s="103"/>
      <c r="I41" s="104"/>
      <c r="J41" s="105"/>
      <c r="K41" s="106"/>
      <c r="L41" s="107"/>
      <c r="M41" s="108"/>
    </row>
    <row r="42" spans="1:13" x14ac:dyDescent="0.35">
      <c r="A42" s="96" t="s">
        <v>130</v>
      </c>
      <c r="B42" s="97" t="s">
        <v>124</v>
      </c>
      <c r="C42" s="98">
        <v>292</v>
      </c>
      <c r="D42" s="99" t="s">
        <v>124</v>
      </c>
      <c r="E42" s="109">
        <v>0</v>
      </c>
      <c r="F42" s="101"/>
      <c r="G42" s="102">
        <v>0</v>
      </c>
      <c r="H42" s="103">
        <f t="shared" si="0"/>
        <v>292</v>
      </c>
      <c r="I42" s="104">
        <v>0</v>
      </c>
      <c r="J42" s="105">
        <f t="shared" si="1"/>
        <v>0</v>
      </c>
      <c r="K42" s="106">
        <f t="shared" si="2"/>
        <v>0</v>
      </c>
      <c r="L42" s="107">
        <f t="shared" si="3"/>
        <v>0</v>
      </c>
      <c r="M42" s="108">
        <f t="shared" si="4"/>
        <v>0</v>
      </c>
    </row>
    <row r="43" spans="1:13" x14ac:dyDescent="0.35">
      <c r="A43" s="96" t="s">
        <v>131</v>
      </c>
      <c r="B43" s="97" t="s">
        <v>124</v>
      </c>
      <c r="C43" s="98">
        <v>755</v>
      </c>
      <c r="D43" s="99"/>
      <c r="E43" s="109">
        <v>0</v>
      </c>
      <c r="F43" s="101"/>
      <c r="G43" s="102">
        <v>0</v>
      </c>
      <c r="H43" s="103">
        <f t="shared" si="0"/>
        <v>755</v>
      </c>
      <c r="I43" s="104">
        <v>0</v>
      </c>
      <c r="J43" s="105">
        <f t="shared" si="1"/>
        <v>0</v>
      </c>
      <c r="K43" s="106">
        <f t="shared" si="2"/>
        <v>0</v>
      </c>
      <c r="L43" s="107">
        <f t="shared" si="3"/>
        <v>0</v>
      </c>
      <c r="M43" s="108">
        <f t="shared" si="4"/>
        <v>0</v>
      </c>
    </row>
    <row r="44" spans="1:13" x14ac:dyDescent="0.35">
      <c r="A44" s="96" t="s">
        <v>132</v>
      </c>
      <c r="B44" s="97" t="s">
        <v>124</v>
      </c>
      <c r="C44" s="98">
        <v>10</v>
      </c>
      <c r="D44" s="99"/>
      <c r="E44" s="109">
        <v>0</v>
      </c>
      <c r="F44" s="101"/>
      <c r="G44" s="102">
        <v>0</v>
      </c>
      <c r="H44" s="103">
        <f t="shared" si="0"/>
        <v>10</v>
      </c>
      <c r="I44" s="104">
        <v>0</v>
      </c>
      <c r="J44" s="105">
        <f t="shared" si="1"/>
        <v>0</v>
      </c>
      <c r="K44" s="106">
        <f t="shared" si="2"/>
        <v>0</v>
      </c>
      <c r="L44" s="107">
        <f t="shared" si="3"/>
        <v>0</v>
      </c>
      <c r="M44" s="108">
        <f t="shared" si="4"/>
        <v>0</v>
      </c>
    </row>
    <row r="45" spans="1:13" x14ac:dyDescent="0.35">
      <c r="A45" s="96" t="s">
        <v>133</v>
      </c>
      <c r="B45" s="97" t="s">
        <v>124</v>
      </c>
      <c r="C45" s="98"/>
      <c r="D45" s="99" t="s">
        <v>124</v>
      </c>
      <c r="E45" s="109">
        <v>28</v>
      </c>
      <c r="F45" s="101"/>
      <c r="G45" s="102"/>
      <c r="H45" s="103"/>
      <c r="I45" s="104"/>
      <c r="J45" s="105"/>
      <c r="K45" s="106"/>
      <c r="L45" s="107"/>
      <c r="M45" s="108"/>
    </row>
    <row r="46" spans="1:13" x14ac:dyDescent="0.35">
      <c r="A46" s="96" t="s">
        <v>134</v>
      </c>
      <c r="B46" s="97" t="s">
        <v>135</v>
      </c>
      <c r="C46" s="98">
        <v>117</v>
      </c>
      <c r="D46" s="99"/>
      <c r="E46" s="109">
        <v>0</v>
      </c>
      <c r="F46" s="101"/>
      <c r="G46" s="102">
        <v>0</v>
      </c>
      <c r="H46" s="103">
        <f t="shared" si="0"/>
        <v>117</v>
      </c>
      <c r="I46" s="104">
        <v>0</v>
      </c>
      <c r="J46" s="105">
        <f t="shared" si="1"/>
        <v>0</v>
      </c>
      <c r="K46" s="106">
        <f t="shared" si="2"/>
        <v>0</v>
      </c>
      <c r="L46" s="107">
        <f t="shared" si="3"/>
        <v>0</v>
      </c>
      <c r="M46" s="108">
        <f t="shared" si="4"/>
        <v>0</v>
      </c>
    </row>
    <row r="47" spans="1:13" x14ac:dyDescent="0.35">
      <c r="A47" s="96" t="s">
        <v>136</v>
      </c>
      <c r="B47" s="97" t="s">
        <v>135</v>
      </c>
      <c r="C47" s="98">
        <v>78</v>
      </c>
      <c r="D47" s="99" t="s">
        <v>124</v>
      </c>
      <c r="E47" s="109">
        <v>27</v>
      </c>
      <c r="F47" s="101"/>
      <c r="G47" s="102">
        <v>0</v>
      </c>
      <c r="H47" s="103">
        <f t="shared" si="0"/>
        <v>105</v>
      </c>
      <c r="I47" s="104">
        <v>0</v>
      </c>
      <c r="J47" s="105">
        <f t="shared" si="1"/>
        <v>0</v>
      </c>
      <c r="K47" s="106">
        <f t="shared" si="2"/>
        <v>0</v>
      </c>
      <c r="L47" s="107">
        <f t="shared" si="3"/>
        <v>0</v>
      </c>
      <c r="M47" s="108">
        <f t="shared" si="4"/>
        <v>0</v>
      </c>
    </row>
    <row r="48" spans="1:13" x14ac:dyDescent="0.35">
      <c r="A48" s="96" t="s">
        <v>137</v>
      </c>
      <c r="B48" s="97" t="s">
        <v>135</v>
      </c>
      <c r="C48" s="98">
        <v>181</v>
      </c>
      <c r="D48" s="99" t="s">
        <v>124</v>
      </c>
      <c r="E48" s="109">
        <v>20</v>
      </c>
      <c r="F48" s="101"/>
      <c r="G48" s="102">
        <v>0</v>
      </c>
      <c r="H48" s="103">
        <f t="shared" si="0"/>
        <v>201</v>
      </c>
      <c r="I48" s="104">
        <v>0</v>
      </c>
      <c r="J48" s="105">
        <f t="shared" si="1"/>
        <v>0</v>
      </c>
      <c r="K48" s="106">
        <f t="shared" si="2"/>
        <v>0</v>
      </c>
      <c r="L48" s="107">
        <f t="shared" si="3"/>
        <v>0</v>
      </c>
      <c r="M48" s="108">
        <f t="shared" si="4"/>
        <v>0</v>
      </c>
    </row>
    <row r="49" spans="1:13" x14ac:dyDescent="0.35">
      <c r="A49" s="96" t="s">
        <v>138</v>
      </c>
      <c r="B49" s="97" t="s">
        <v>135</v>
      </c>
      <c r="C49" s="98">
        <v>0</v>
      </c>
      <c r="D49" s="99"/>
      <c r="E49" s="109">
        <v>0</v>
      </c>
      <c r="F49" s="101"/>
      <c r="G49" s="102">
        <v>0</v>
      </c>
      <c r="H49" s="103">
        <f t="shared" si="0"/>
        <v>0</v>
      </c>
      <c r="I49" s="104">
        <v>0</v>
      </c>
      <c r="J49" s="105">
        <f t="shared" si="1"/>
        <v>0</v>
      </c>
      <c r="K49" s="106">
        <f t="shared" si="2"/>
        <v>0</v>
      </c>
      <c r="L49" s="107">
        <f t="shared" si="3"/>
        <v>0</v>
      </c>
      <c r="M49" s="108">
        <f t="shared" si="4"/>
        <v>0</v>
      </c>
    </row>
    <row r="50" spans="1:13" x14ac:dyDescent="0.35">
      <c r="A50" s="96" t="s">
        <v>139</v>
      </c>
      <c r="B50" s="97" t="s">
        <v>135</v>
      </c>
      <c r="C50" s="98">
        <v>24</v>
      </c>
      <c r="D50" s="99"/>
      <c r="E50" s="109">
        <v>0</v>
      </c>
      <c r="F50" s="101"/>
      <c r="G50" s="102">
        <v>0</v>
      </c>
      <c r="H50" s="103">
        <f t="shared" si="0"/>
        <v>24</v>
      </c>
      <c r="I50" s="104">
        <v>0</v>
      </c>
      <c r="J50" s="105">
        <f t="shared" si="1"/>
        <v>0</v>
      </c>
      <c r="K50" s="106">
        <f t="shared" si="2"/>
        <v>0</v>
      </c>
      <c r="L50" s="107">
        <f t="shared" si="3"/>
        <v>0</v>
      </c>
      <c r="M50" s="108">
        <f t="shared" si="4"/>
        <v>0</v>
      </c>
    </row>
    <row r="51" spans="1:13" x14ac:dyDescent="0.35">
      <c r="A51" s="96" t="s">
        <v>140</v>
      </c>
      <c r="B51" s="97" t="s">
        <v>135</v>
      </c>
      <c r="C51" s="98">
        <v>5503</v>
      </c>
      <c r="D51" s="99" t="s">
        <v>129</v>
      </c>
      <c r="E51" s="109">
        <v>778</v>
      </c>
      <c r="F51" s="101"/>
      <c r="G51" s="102">
        <v>0</v>
      </c>
      <c r="H51" s="103">
        <f t="shared" si="0"/>
        <v>6281</v>
      </c>
      <c r="I51" s="104">
        <v>0</v>
      </c>
      <c r="J51" s="105">
        <f t="shared" si="1"/>
        <v>0</v>
      </c>
      <c r="K51" s="106">
        <f t="shared" si="2"/>
        <v>0</v>
      </c>
      <c r="L51" s="107">
        <f t="shared" si="3"/>
        <v>0</v>
      </c>
      <c r="M51" s="108">
        <f t="shared" si="4"/>
        <v>0</v>
      </c>
    </row>
    <row r="52" spans="1:13" x14ac:dyDescent="0.35">
      <c r="A52" s="96" t="s">
        <v>141</v>
      </c>
      <c r="B52" s="97"/>
      <c r="C52" s="98"/>
      <c r="D52" s="99" t="s">
        <v>124</v>
      </c>
      <c r="E52" s="109">
        <f>1-70+0+70+12+0</f>
        <v>13</v>
      </c>
      <c r="F52" s="101"/>
      <c r="G52" s="102"/>
      <c r="H52" s="103"/>
      <c r="I52" s="104"/>
      <c r="J52" s="105"/>
      <c r="K52" s="106"/>
      <c r="L52" s="107"/>
      <c r="M52" s="108"/>
    </row>
    <row r="53" spans="1:13" ht="16.5" customHeight="1" x14ac:dyDescent="0.35">
      <c r="A53" s="96" t="s">
        <v>142</v>
      </c>
      <c r="B53" s="97"/>
      <c r="C53" s="98">
        <v>0</v>
      </c>
      <c r="D53" s="99" t="s">
        <v>124</v>
      </c>
      <c r="E53" s="109">
        <v>169</v>
      </c>
      <c r="F53" s="101"/>
      <c r="G53" s="102">
        <v>0</v>
      </c>
      <c r="H53" s="103">
        <f t="shared" si="0"/>
        <v>169</v>
      </c>
      <c r="I53" s="104">
        <v>0</v>
      </c>
      <c r="J53" s="105">
        <f t="shared" si="1"/>
        <v>0</v>
      </c>
      <c r="K53" s="106">
        <f t="shared" si="2"/>
        <v>0</v>
      </c>
      <c r="L53" s="107">
        <f t="shared" si="3"/>
        <v>0</v>
      </c>
      <c r="M53" s="108">
        <f t="shared" si="4"/>
        <v>0</v>
      </c>
    </row>
    <row r="54" spans="1:13" x14ac:dyDescent="0.35">
      <c r="A54" s="96" t="s">
        <v>143</v>
      </c>
      <c r="B54" s="97"/>
      <c r="C54" s="98">
        <v>0</v>
      </c>
      <c r="D54" s="99" t="s">
        <v>144</v>
      </c>
      <c r="E54" s="109">
        <v>0</v>
      </c>
      <c r="F54" s="101"/>
      <c r="G54" s="102">
        <v>0</v>
      </c>
      <c r="H54" s="103">
        <f t="shared" si="0"/>
        <v>0</v>
      </c>
      <c r="I54" s="104">
        <v>0</v>
      </c>
      <c r="J54" s="105">
        <f t="shared" si="1"/>
        <v>0</v>
      </c>
      <c r="K54" s="106">
        <f t="shared" si="2"/>
        <v>0</v>
      </c>
      <c r="L54" s="107">
        <f t="shared" si="3"/>
        <v>0</v>
      </c>
      <c r="M54" s="108">
        <f t="shared" si="4"/>
        <v>0</v>
      </c>
    </row>
    <row r="55" spans="1:13" x14ac:dyDescent="0.35">
      <c r="A55" s="96" t="s">
        <v>145</v>
      </c>
      <c r="B55" s="97"/>
      <c r="C55" s="98">
        <v>0</v>
      </c>
      <c r="D55" s="99" t="s">
        <v>124</v>
      </c>
      <c r="E55" s="109">
        <v>0</v>
      </c>
      <c r="F55" s="101"/>
      <c r="G55" s="102">
        <v>0</v>
      </c>
      <c r="H55" s="103">
        <f t="shared" si="0"/>
        <v>0</v>
      </c>
      <c r="I55" s="104">
        <v>0</v>
      </c>
      <c r="J55" s="105">
        <f t="shared" si="1"/>
        <v>0</v>
      </c>
      <c r="K55" s="106">
        <f t="shared" si="2"/>
        <v>0</v>
      </c>
      <c r="L55" s="107">
        <f t="shared" si="3"/>
        <v>0</v>
      </c>
      <c r="M55" s="108">
        <f t="shared" si="4"/>
        <v>0</v>
      </c>
    </row>
    <row r="56" spans="1:13" ht="14.25" customHeight="1" x14ac:dyDescent="0.35">
      <c r="A56" s="96" t="s">
        <v>146</v>
      </c>
      <c r="B56" s="97"/>
      <c r="C56" s="98">
        <v>0</v>
      </c>
      <c r="D56" s="99" t="s">
        <v>124</v>
      </c>
      <c r="E56" s="109">
        <v>21</v>
      </c>
      <c r="F56" s="101"/>
      <c r="G56" s="102">
        <v>0</v>
      </c>
      <c r="H56" s="103">
        <f t="shared" si="0"/>
        <v>21</v>
      </c>
      <c r="I56" s="104">
        <v>0</v>
      </c>
      <c r="J56" s="105">
        <f t="shared" si="1"/>
        <v>0</v>
      </c>
      <c r="K56" s="106">
        <f t="shared" si="2"/>
        <v>0</v>
      </c>
      <c r="L56" s="107">
        <f t="shared" si="3"/>
        <v>0</v>
      </c>
      <c r="M56" s="108">
        <f t="shared" si="4"/>
        <v>0</v>
      </c>
    </row>
    <row r="57" spans="1:13" x14ac:dyDescent="0.35">
      <c r="A57" s="96" t="s">
        <v>147</v>
      </c>
      <c r="B57" s="97"/>
      <c r="C57" s="98">
        <v>0</v>
      </c>
      <c r="D57" s="99" t="s">
        <v>124</v>
      </c>
      <c r="E57" s="109">
        <v>4</v>
      </c>
      <c r="F57" s="101"/>
      <c r="G57" s="102">
        <v>0</v>
      </c>
      <c r="H57" s="103">
        <f t="shared" si="0"/>
        <v>4</v>
      </c>
      <c r="I57" s="104">
        <v>0</v>
      </c>
      <c r="J57" s="105">
        <f t="shared" si="1"/>
        <v>0</v>
      </c>
      <c r="K57" s="106">
        <f t="shared" si="2"/>
        <v>0</v>
      </c>
      <c r="L57" s="107">
        <f t="shared" si="3"/>
        <v>0</v>
      </c>
      <c r="M57" s="108">
        <f t="shared" si="4"/>
        <v>0</v>
      </c>
    </row>
    <row r="58" spans="1:13" x14ac:dyDescent="0.35">
      <c r="A58" s="96" t="s">
        <v>148</v>
      </c>
      <c r="B58" s="97"/>
      <c r="C58" s="98">
        <v>0</v>
      </c>
      <c r="D58" s="99" t="s">
        <v>124</v>
      </c>
      <c r="E58" s="109">
        <v>0</v>
      </c>
      <c r="F58" s="101"/>
      <c r="G58" s="102">
        <v>0</v>
      </c>
      <c r="H58" s="103">
        <f t="shared" si="0"/>
        <v>0</v>
      </c>
      <c r="I58" s="104">
        <v>0</v>
      </c>
      <c r="J58" s="105">
        <f t="shared" si="1"/>
        <v>0</v>
      </c>
      <c r="K58" s="106">
        <f t="shared" si="2"/>
        <v>0</v>
      </c>
      <c r="L58" s="107">
        <f t="shared" si="3"/>
        <v>0</v>
      </c>
      <c r="M58" s="108">
        <f t="shared" si="4"/>
        <v>0</v>
      </c>
    </row>
    <row r="59" spans="1:13" x14ac:dyDescent="0.35">
      <c r="A59" s="96" t="s">
        <v>149</v>
      </c>
      <c r="B59" s="97"/>
      <c r="C59" s="98">
        <v>0</v>
      </c>
      <c r="D59" s="99" t="s">
        <v>124</v>
      </c>
      <c r="E59" s="109">
        <v>14</v>
      </c>
      <c r="F59" s="101"/>
      <c r="G59" s="102">
        <v>0</v>
      </c>
      <c r="H59" s="103">
        <f t="shared" si="0"/>
        <v>14</v>
      </c>
      <c r="I59" s="104">
        <v>0</v>
      </c>
      <c r="J59" s="105">
        <f t="shared" si="1"/>
        <v>0</v>
      </c>
      <c r="K59" s="106">
        <f t="shared" si="2"/>
        <v>0</v>
      </c>
      <c r="L59" s="107">
        <f t="shared" si="3"/>
        <v>0</v>
      </c>
      <c r="M59" s="108">
        <f t="shared" si="4"/>
        <v>0</v>
      </c>
    </row>
    <row r="60" spans="1:13" x14ac:dyDescent="0.35">
      <c r="A60" s="96" t="s">
        <v>150</v>
      </c>
      <c r="B60" s="97"/>
      <c r="C60" s="98">
        <v>0</v>
      </c>
      <c r="D60" s="99" t="s">
        <v>124</v>
      </c>
      <c r="E60" s="109">
        <v>31</v>
      </c>
      <c r="F60" s="101"/>
      <c r="G60" s="102">
        <v>0</v>
      </c>
      <c r="H60" s="103">
        <f t="shared" si="0"/>
        <v>31</v>
      </c>
      <c r="I60" s="104">
        <v>0</v>
      </c>
      <c r="J60" s="105">
        <f t="shared" si="1"/>
        <v>0</v>
      </c>
      <c r="K60" s="106">
        <f t="shared" si="2"/>
        <v>0</v>
      </c>
      <c r="L60" s="107">
        <f t="shared" si="3"/>
        <v>0</v>
      </c>
      <c r="M60" s="108">
        <f t="shared" si="4"/>
        <v>0</v>
      </c>
    </row>
    <row r="61" spans="1:13" x14ac:dyDescent="0.35">
      <c r="A61" s="96" t="s">
        <v>151</v>
      </c>
      <c r="B61" s="97"/>
      <c r="C61" s="98">
        <v>0</v>
      </c>
      <c r="D61" s="99" t="s">
        <v>124</v>
      </c>
      <c r="E61" s="109">
        <v>10</v>
      </c>
      <c r="F61" s="101"/>
      <c r="G61" s="102">
        <v>0</v>
      </c>
      <c r="H61" s="103">
        <f t="shared" si="0"/>
        <v>10</v>
      </c>
      <c r="I61" s="104">
        <v>0</v>
      </c>
      <c r="J61" s="105">
        <f t="shared" si="1"/>
        <v>0</v>
      </c>
      <c r="K61" s="106">
        <f t="shared" si="2"/>
        <v>0</v>
      </c>
      <c r="L61" s="107">
        <f t="shared" si="3"/>
        <v>0</v>
      </c>
      <c r="M61" s="108">
        <f t="shared" si="4"/>
        <v>0</v>
      </c>
    </row>
    <row r="62" spans="1:13" ht="18.75" customHeight="1" thickBot="1" x14ac:dyDescent="0.4">
      <c r="A62" s="110" t="s">
        <v>152</v>
      </c>
      <c r="B62" s="111"/>
      <c r="C62" s="112">
        <v>0</v>
      </c>
      <c r="D62" s="113" t="s">
        <v>124</v>
      </c>
      <c r="E62" s="114">
        <v>0</v>
      </c>
      <c r="F62" s="115"/>
      <c r="G62" s="116">
        <v>0</v>
      </c>
      <c r="H62" s="117">
        <f t="shared" si="0"/>
        <v>0</v>
      </c>
      <c r="I62" s="118">
        <v>0</v>
      </c>
      <c r="J62" s="119">
        <f t="shared" si="1"/>
        <v>0</v>
      </c>
      <c r="K62" s="120">
        <f t="shared" si="2"/>
        <v>0</v>
      </c>
      <c r="L62" s="121">
        <f t="shared" si="3"/>
        <v>0</v>
      </c>
      <c r="M62" s="122">
        <f t="shared" si="4"/>
        <v>0</v>
      </c>
    </row>
    <row r="63" spans="1:13" x14ac:dyDescent="0.35">
      <c r="C63" s="123">
        <f>SUM(C4:C62)</f>
        <v>2326370</v>
      </c>
      <c r="E63" s="123">
        <f>SUM(E4:E62)</f>
        <v>1413043</v>
      </c>
      <c r="G63" s="123">
        <f>SUM(G4:G62)</f>
        <v>46</v>
      </c>
      <c r="H63" s="123">
        <f>SUM(H4:H62)</f>
        <v>3734507</v>
      </c>
      <c r="J63" s="124">
        <f>SUM(J4:J62)</f>
        <v>0</v>
      </c>
      <c r="K63" s="125">
        <f t="shared" ref="K63:M63" si="5">SUM(K4:K62)</f>
        <v>0</v>
      </c>
      <c r="L63" s="125">
        <f t="shared" si="5"/>
        <v>0</v>
      </c>
      <c r="M63" s="125">
        <f t="shared" si="5"/>
        <v>0</v>
      </c>
    </row>
    <row r="65" spans="7:7" x14ac:dyDescent="0.35">
      <c r="G65" s="126"/>
    </row>
  </sheetData>
  <mergeCells count="12">
    <mergeCell ref="L2:L3"/>
    <mergeCell ref="M2:M3"/>
    <mergeCell ref="A1:H1"/>
    <mergeCell ref="I1:M1"/>
    <mergeCell ref="A2:A3"/>
    <mergeCell ref="B2:C2"/>
    <mergeCell ref="D2:E2"/>
    <mergeCell ref="F2:G2"/>
    <mergeCell ref="H2:H3"/>
    <mergeCell ref="I2:I3"/>
    <mergeCell ref="J2:J3"/>
    <mergeCell ref="K2: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workbookViewId="0">
      <pane xSplit="1" ySplit="3" topLeftCell="B4" activePane="bottomRight" state="frozen"/>
      <selection pane="topRight" activeCell="B1" sqref="B1"/>
      <selection pane="bottomLeft" activeCell="A4" sqref="A4"/>
      <selection pane="bottomRight" sqref="A1:H1"/>
    </sheetView>
  </sheetViews>
  <sheetFormatPr defaultColWidth="31.453125" defaultRowHeight="14.5" x14ac:dyDescent="0.35"/>
  <cols>
    <col min="1" max="1" width="37.08984375" style="13" bestFit="1" customWidth="1"/>
    <col min="2" max="2" width="12.6328125" style="13" bestFit="1" customWidth="1"/>
    <col min="3" max="3" width="7.26953125" style="13" bestFit="1" customWidth="1"/>
    <col min="4" max="4" width="12.54296875" style="13" bestFit="1" customWidth="1"/>
    <col min="5" max="5" width="7.26953125" style="13" bestFit="1" customWidth="1"/>
    <col min="6" max="6" width="12.6328125" style="13" bestFit="1" customWidth="1"/>
    <col min="7" max="7" width="7.26953125" style="13" bestFit="1" customWidth="1"/>
    <col min="8" max="8" width="10" style="13" customWidth="1"/>
    <col min="9" max="9" width="9.81640625" style="13" bestFit="1" customWidth="1"/>
    <col min="10" max="10" width="9.36328125" style="13" bestFit="1" customWidth="1"/>
    <col min="11" max="11" width="9.26953125" style="13" bestFit="1" customWidth="1"/>
    <col min="12" max="12" width="9.1796875" style="13" bestFit="1" customWidth="1"/>
    <col min="13" max="13" width="13.08984375" style="13" bestFit="1" customWidth="1"/>
    <col min="14" max="14" width="11.1796875" style="13" customWidth="1"/>
    <col min="15" max="28" width="13.453125" style="13" customWidth="1"/>
    <col min="29" max="16384" width="31.453125" style="13"/>
  </cols>
  <sheetData>
    <row r="1" spans="1:15" ht="36" customHeight="1" thickBot="1" x14ac:dyDescent="0.4">
      <c r="A1" s="128" t="s">
        <v>154</v>
      </c>
      <c r="B1" s="129"/>
      <c r="C1" s="129"/>
      <c r="D1" s="129"/>
      <c r="E1" s="129"/>
      <c r="F1" s="129"/>
      <c r="G1" s="129"/>
      <c r="H1" s="130"/>
      <c r="I1" s="127" t="s">
        <v>153</v>
      </c>
      <c r="J1" s="55"/>
      <c r="K1" s="55"/>
      <c r="L1" s="55"/>
      <c r="M1" s="56"/>
    </row>
    <row r="2" spans="1:15" ht="15" customHeight="1" x14ac:dyDescent="0.35">
      <c r="A2" s="131" t="s">
        <v>85</v>
      </c>
      <c r="B2" s="132" t="s">
        <v>39</v>
      </c>
      <c r="C2" s="59"/>
      <c r="D2" s="60" t="s">
        <v>40</v>
      </c>
      <c r="E2" s="61"/>
      <c r="F2" s="62" t="s">
        <v>47</v>
      </c>
      <c r="G2" s="133"/>
      <c r="H2" s="134" t="s">
        <v>155</v>
      </c>
      <c r="I2" s="65" t="s">
        <v>87</v>
      </c>
      <c r="J2" s="135" t="s">
        <v>88</v>
      </c>
      <c r="K2" s="136" t="s">
        <v>89</v>
      </c>
      <c r="L2" s="137" t="s">
        <v>90</v>
      </c>
      <c r="M2" s="138" t="s">
        <v>91</v>
      </c>
    </row>
    <row r="3" spans="1:15" ht="15" thickBot="1" x14ac:dyDescent="0.4">
      <c r="A3" s="139"/>
      <c r="B3" s="140" t="s">
        <v>92</v>
      </c>
      <c r="C3" s="141" t="s">
        <v>93</v>
      </c>
      <c r="D3" s="73" t="s">
        <v>92</v>
      </c>
      <c r="E3" s="74" t="s">
        <v>93</v>
      </c>
      <c r="F3" s="75" t="s">
        <v>92</v>
      </c>
      <c r="G3" s="142" t="s">
        <v>93</v>
      </c>
      <c r="H3" s="143"/>
      <c r="I3" s="78"/>
      <c r="J3" s="144"/>
      <c r="K3" s="145"/>
      <c r="L3" s="146"/>
      <c r="M3" s="147"/>
    </row>
    <row r="4" spans="1:15" x14ac:dyDescent="0.35">
      <c r="A4" s="83" t="s">
        <v>156</v>
      </c>
      <c r="B4" s="148" t="s">
        <v>157</v>
      </c>
      <c r="C4" s="149">
        <v>0</v>
      </c>
      <c r="D4" s="150"/>
      <c r="E4" s="151">
        <v>0</v>
      </c>
      <c r="F4" s="88" t="s">
        <v>158</v>
      </c>
      <c r="G4" s="89">
        <v>0</v>
      </c>
      <c r="H4" s="152">
        <f t="shared" ref="H4:H145" si="0">(C4+E4+G4)</f>
        <v>0</v>
      </c>
      <c r="I4" s="91">
        <v>0</v>
      </c>
      <c r="J4" s="92">
        <f>C4*I4</f>
        <v>0</v>
      </c>
      <c r="K4" s="93">
        <f>E4*I4</f>
        <v>0</v>
      </c>
      <c r="L4" s="94">
        <f>G4*I4</f>
        <v>0</v>
      </c>
      <c r="M4" s="95">
        <f>SUM(J4:L4)</f>
        <v>0</v>
      </c>
    </row>
    <row r="5" spans="1:15" x14ac:dyDescent="0.35">
      <c r="A5" s="96" t="s">
        <v>159</v>
      </c>
      <c r="B5" s="97" t="s">
        <v>157</v>
      </c>
      <c r="C5" s="153">
        <v>0</v>
      </c>
      <c r="D5" s="154" t="s">
        <v>160</v>
      </c>
      <c r="E5" s="109">
        <v>187</v>
      </c>
      <c r="F5" s="101" t="s">
        <v>158</v>
      </c>
      <c r="G5" s="102">
        <v>1160</v>
      </c>
      <c r="H5" s="155">
        <f t="shared" si="0"/>
        <v>1347</v>
      </c>
      <c r="I5" s="156">
        <v>0</v>
      </c>
      <c r="J5" s="157">
        <f t="shared" ref="J5:J75" si="1">C5*I5</f>
        <v>0</v>
      </c>
      <c r="K5" s="158">
        <f t="shared" ref="K5:K75" si="2">E5*I5</f>
        <v>0</v>
      </c>
      <c r="L5" s="159">
        <f t="shared" ref="L5:L75" si="3">G5*I5</f>
        <v>0</v>
      </c>
      <c r="M5" s="160">
        <f t="shared" ref="M5:M75" si="4">SUM(J5:L5)</f>
        <v>0</v>
      </c>
      <c r="O5" s="13" t="s">
        <v>161</v>
      </c>
    </row>
    <row r="6" spans="1:15" x14ac:dyDescent="0.35">
      <c r="A6" s="96" t="s">
        <v>159</v>
      </c>
      <c r="B6" s="97" t="s">
        <v>157</v>
      </c>
      <c r="C6" s="153">
        <v>0</v>
      </c>
      <c r="D6" s="154" t="s">
        <v>30</v>
      </c>
      <c r="E6" s="109">
        <v>15600</v>
      </c>
      <c r="F6" s="101"/>
      <c r="G6" s="102">
        <v>0</v>
      </c>
      <c r="H6" s="155"/>
      <c r="I6" s="156">
        <v>0</v>
      </c>
      <c r="J6" s="157"/>
      <c r="K6" s="158"/>
      <c r="L6" s="159"/>
      <c r="M6" s="160"/>
    </row>
    <row r="7" spans="1:15" x14ac:dyDescent="0.35">
      <c r="A7" s="96" t="s">
        <v>162</v>
      </c>
      <c r="B7" s="97" t="s">
        <v>157</v>
      </c>
      <c r="C7" s="153">
        <v>0</v>
      </c>
      <c r="D7" s="154" t="s">
        <v>158</v>
      </c>
      <c r="E7" s="109">
        <v>20</v>
      </c>
      <c r="F7" s="101"/>
      <c r="G7" s="102">
        <v>0</v>
      </c>
      <c r="H7" s="155">
        <f t="shared" si="0"/>
        <v>20</v>
      </c>
      <c r="I7" s="156">
        <v>0</v>
      </c>
      <c r="J7" s="157">
        <f t="shared" si="1"/>
        <v>0</v>
      </c>
      <c r="K7" s="158">
        <f t="shared" si="2"/>
        <v>0</v>
      </c>
      <c r="L7" s="159">
        <f t="shared" si="3"/>
        <v>0</v>
      </c>
      <c r="M7" s="160">
        <f t="shared" si="4"/>
        <v>0</v>
      </c>
    </row>
    <row r="8" spans="1:15" x14ac:dyDescent="0.35">
      <c r="A8" s="96" t="s">
        <v>162</v>
      </c>
      <c r="B8" s="97"/>
      <c r="C8" s="153">
        <v>0</v>
      </c>
      <c r="D8" s="154" t="s">
        <v>163</v>
      </c>
      <c r="E8" s="109">
        <v>1248</v>
      </c>
      <c r="F8" s="101"/>
      <c r="G8" s="102">
        <v>0</v>
      </c>
      <c r="H8" s="155"/>
      <c r="I8" s="156">
        <v>0</v>
      </c>
      <c r="J8" s="157"/>
      <c r="K8" s="158"/>
      <c r="L8" s="159"/>
      <c r="M8" s="160"/>
    </row>
    <row r="9" spans="1:15" x14ac:dyDescent="0.35">
      <c r="A9" s="96" t="s">
        <v>164</v>
      </c>
      <c r="B9" s="97" t="s">
        <v>160</v>
      </c>
      <c r="C9" s="153">
        <v>0</v>
      </c>
      <c r="D9" s="154" t="s">
        <v>158</v>
      </c>
      <c r="E9" s="109">
        <v>15</v>
      </c>
      <c r="F9" s="101"/>
      <c r="G9" s="102">
        <v>0</v>
      </c>
      <c r="H9" s="155">
        <f t="shared" si="0"/>
        <v>15</v>
      </c>
      <c r="I9" s="156">
        <v>0</v>
      </c>
      <c r="J9" s="157">
        <f t="shared" si="1"/>
        <v>0</v>
      </c>
      <c r="K9" s="158">
        <f t="shared" si="2"/>
        <v>0</v>
      </c>
      <c r="L9" s="159">
        <f t="shared" si="3"/>
        <v>0</v>
      </c>
      <c r="M9" s="160">
        <f t="shared" si="4"/>
        <v>0</v>
      </c>
    </row>
    <row r="10" spans="1:15" x14ac:dyDescent="0.35">
      <c r="A10" s="96" t="s">
        <v>164</v>
      </c>
      <c r="B10" s="97"/>
      <c r="C10" s="153">
        <v>0</v>
      </c>
      <c r="D10" s="154" t="s">
        <v>163</v>
      </c>
      <c r="E10" s="109">
        <v>624</v>
      </c>
      <c r="F10" s="101"/>
      <c r="G10" s="102">
        <v>0</v>
      </c>
      <c r="H10" s="155"/>
      <c r="I10" s="156">
        <v>0</v>
      </c>
      <c r="J10" s="157"/>
      <c r="K10" s="158"/>
      <c r="L10" s="159"/>
      <c r="M10" s="160"/>
    </row>
    <row r="11" spans="1:15" x14ac:dyDescent="0.35">
      <c r="A11" s="96" t="s">
        <v>165</v>
      </c>
      <c r="B11" s="97" t="s">
        <v>160</v>
      </c>
      <c r="C11" s="153">
        <v>0</v>
      </c>
      <c r="D11" s="154"/>
      <c r="E11" s="109">
        <v>0</v>
      </c>
      <c r="F11" s="101"/>
      <c r="G11" s="102">
        <v>0</v>
      </c>
      <c r="H11" s="155">
        <f t="shared" si="0"/>
        <v>0</v>
      </c>
      <c r="I11" s="156">
        <v>0</v>
      </c>
      <c r="J11" s="157">
        <f t="shared" si="1"/>
        <v>0</v>
      </c>
      <c r="K11" s="158">
        <f t="shared" si="2"/>
        <v>0</v>
      </c>
      <c r="L11" s="159">
        <f t="shared" si="3"/>
        <v>0</v>
      </c>
      <c r="M11" s="160">
        <f t="shared" si="4"/>
        <v>0</v>
      </c>
    </row>
    <row r="12" spans="1:15" x14ac:dyDescent="0.35">
      <c r="A12" s="96" t="s">
        <v>166</v>
      </c>
      <c r="B12" s="97" t="s">
        <v>160</v>
      </c>
      <c r="C12" s="153">
        <v>50400</v>
      </c>
      <c r="D12" s="154"/>
      <c r="E12" s="109">
        <v>0</v>
      </c>
      <c r="F12" s="101"/>
      <c r="G12" s="102">
        <v>0</v>
      </c>
      <c r="H12" s="155">
        <f t="shared" si="0"/>
        <v>50400</v>
      </c>
      <c r="I12" s="156">
        <v>0</v>
      </c>
      <c r="J12" s="157">
        <f t="shared" si="1"/>
        <v>0</v>
      </c>
      <c r="K12" s="158">
        <f t="shared" si="2"/>
        <v>0</v>
      </c>
      <c r="L12" s="159">
        <f t="shared" si="3"/>
        <v>0</v>
      </c>
      <c r="M12" s="160">
        <f t="shared" si="4"/>
        <v>0</v>
      </c>
    </row>
    <row r="13" spans="1:15" ht="18" customHeight="1" x14ac:dyDescent="0.35">
      <c r="A13" s="96" t="s">
        <v>167</v>
      </c>
      <c r="B13" s="97" t="s">
        <v>160</v>
      </c>
      <c r="C13" s="153">
        <v>21160</v>
      </c>
      <c r="D13" s="154"/>
      <c r="E13" s="109">
        <v>0</v>
      </c>
      <c r="F13" s="101"/>
      <c r="G13" s="102">
        <v>0</v>
      </c>
      <c r="H13" s="155">
        <f t="shared" si="0"/>
        <v>21160</v>
      </c>
      <c r="I13" s="156">
        <v>0</v>
      </c>
      <c r="J13" s="157"/>
      <c r="K13" s="158"/>
      <c r="L13" s="159"/>
      <c r="M13" s="160"/>
    </row>
    <row r="14" spans="1:15" ht="18" customHeight="1" x14ac:dyDescent="0.35">
      <c r="A14" s="96" t="s">
        <v>168</v>
      </c>
      <c r="B14" s="97" t="s">
        <v>129</v>
      </c>
      <c r="C14" s="153">
        <v>0</v>
      </c>
      <c r="D14" s="154" t="s">
        <v>169</v>
      </c>
      <c r="E14" s="109">
        <v>2080</v>
      </c>
      <c r="F14" s="101"/>
      <c r="G14" s="102">
        <v>0</v>
      </c>
      <c r="H14" s="155">
        <f t="shared" si="0"/>
        <v>2080</v>
      </c>
      <c r="I14" s="156">
        <v>0</v>
      </c>
      <c r="J14" s="157"/>
      <c r="K14" s="158"/>
      <c r="L14" s="159"/>
      <c r="M14" s="160"/>
    </row>
    <row r="15" spans="1:15" x14ac:dyDescent="0.35">
      <c r="A15" s="96" t="s">
        <v>170</v>
      </c>
      <c r="B15" s="97"/>
      <c r="C15" s="153">
        <v>0</v>
      </c>
      <c r="D15" s="154" t="s">
        <v>124</v>
      </c>
      <c r="E15" s="109">
        <v>3</v>
      </c>
      <c r="F15" s="101"/>
      <c r="G15" s="102">
        <v>0</v>
      </c>
      <c r="H15" s="155">
        <f t="shared" si="0"/>
        <v>3</v>
      </c>
      <c r="I15" s="156">
        <v>0</v>
      </c>
      <c r="J15" s="157">
        <f t="shared" si="1"/>
        <v>0</v>
      </c>
      <c r="K15" s="158">
        <f t="shared" si="2"/>
        <v>0</v>
      </c>
      <c r="L15" s="159">
        <f t="shared" si="3"/>
        <v>0</v>
      </c>
      <c r="M15" s="160">
        <f t="shared" si="4"/>
        <v>0</v>
      </c>
    </row>
    <row r="16" spans="1:15" x14ac:dyDescent="0.35">
      <c r="A16" s="96" t="s">
        <v>171</v>
      </c>
      <c r="B16" s="97"/>
      <c r="C16" s="153">
        <v>0</v>
      </c>
      <c r="D16" s="154" t="s">
        <v>124</v>
      </c>
      <c r="E16" s="109">
        <v>0</v>
      </c>
      <c r="F16" s="101"/>
      <c r="G16" s="102">
        <v>0</v>
      </c>
      <c r="H16" s="155">
        <f t="shared" si="0"/>
        <v>0</v>
      </c>
      <c r="I16" s="156">
        <v>0</v>
      </c>
      <c r="J16" s="157">
        <f t="shared" si="1"/>
        <v>0</v>
      </c>
      <c r="K16" s="158">
        <f t="shared" si="2"/>
        <v>0</v>
      </c>
      <c r="L16" s="159">
        <f t="shared" si="3"/>
        <v>0</v>
      </c>
      <c r="M16" s="160">
        <f t="shared" si="4"/>
        <v>0</v>
      </c>
    </row>
    <row r="17" spans="1:13" x14ac:dyDescent="0.35">
      <c r="A17" s="96" t="s">
        <v>172</v>
      </c>
      <c r="B17" s="97"/>
      <c r="C17" s="153">
        <v>0</v>
      </c>
      <c r="D17" s="154" t="s">
        <v>124</v>
      </c>
      <c r="E17" s="109">
        <v>96</v>
      </c>
      <c r="F17" s="101"/>
      <c r="G17" s="102">
        <v>0</v>
      </c>
      <c r="H17" s="155">
        <f t="shared" si="0"/>
        <v>96</v>
      </c>
      <c r="I17" s="156">
        <v>0</v>
      </c>
      <c r="J17" s="157"/>
      <c r="K17" s="158"/>
      <c r="L17" s="159"/>
      <c r="M17" s="160"/>
    </row>
    <row r="18" spans="1:13" x14ac:dyDescent="0.35">
      <c r="A18" s="96" t="s">
        <v>173</v>
      </c>
      <c r="B18" s="97"/>
      <c r="C18" s="153">
        <v>0</v>
      </c>
      <c r="D18" s="154" t="s">
        <v>124</v>
      </c>
      <c r="E18" s="109">
        <v>375</v>
      </c>
      <c r="F18" s="101"/>
      <c r="G18" s="102">
        <v>0</v>
      </c>
      <c r="H18" s="155">
        <f t="shared" si="0"/>
        <v>375</v>
      </c>
      <c r="I18" s="156">
        <v>0</v>
      </c>
      <c r="J18" s="157">
        <f t="shared" si="1"/>
        <v>0</v>
      </c>
      <c r="K18" s="158">
        <f t="shared" si="2"/>
        <v>0</v>
      </c>
      <c r="L18" s="159">
        <f t="shared" si="3"/>
        <v>0</v>
      </c>
      <c r="M18" s="160">
        <f t="shared" si="4"/>
        <v>0</v>
      </c>
    </row>
    <row r="19" spans="1:13" x14ac:dyDescent="0.35">
      <c r="A19" s="96" t="s">
        <v>174</v>
      </c>
      <c r="B19" s="97"/>
      <c r="C19" s="153">
        <v>0</v>
      </c>
      <c r="D19" s="154" t="s">
        <v>124</v>
      </c>
      <c r="E19" s="109">
        <v>1049</v>
      </c>
      <c r="F19" s="101"/>
      <c r="G19" s="102">
        <v>0</v>
      </c>
      <c r="H19" s="155">
        <f t="shared" si="0"/>
        <v>1049</v>
      </c>
      <c r="I19" s="156">
        <v>0</v>
      </c>
      <c r="J19" s="157">
        <f t="shared" si="1"/>
        <v>0</v>
      </c>
      <c r="K19" s="158">
        <f t="shared" si="2"/>
        <v>0</v>
      </c>
      <c r="L19" s="159">
        <f t="shared" si="3"/>
        <v>0</v>
      </c>
      <c r="M19" s="160">
        <f t="shared" si="4"/>
        <v>0</v>
      </c>
    </row>
    <row r="20" spans="1:13" x14ac:dyDescent="0.35">
      <c r="A20" s="96" t="s">
        <v>175</v>
      </c>
      <c r="B20" s="97"/>
      <c r="C20" s="153">
        <v>0</v>
      </c>
      <c r="D20" s="154" t="s">
        <v>124</v>
      </c>
      <c r="E20" s="109">
        <v>280</v>
      </c>
      <c r="F20" s="101" t="s">
        <v>158</v>
      </c>
      <c r="G20" s="102">
        <v>510</v>
      </c>
      <c r="H20" s="155">
        <f t="shared" si="0"/>
        <v>790</v>
      </c>
      <c r="I20" s="156">
        <v>0</v>
      </c>
      <c r="J20" s="157">
        <f t="shared" si="1"/>
        <v>0</v>
      </c>
      <c r="K20" s="158">
        <f t="shared" si="2"/>
        <v>0</v>
      </c>
      <c r="L20" s="159">
        <f t="shared" si="3"/>
        <v>0</v>
      </c>
      <c r="M20" s="160">
        <f t="shared" si="4"/>
        <v>0</v>
      </c>
    </row>
    <row r="21" spans="1:13" x14ac:dyDescent="0.35">
      <c r="A21" s="96" t="s">
        <v>176</v>
      </c>
      <c r="B21" s="97"/>
      <c r="C21" s="153">
        <v>0</v>
      </c>
      <c r="D21" s="154" t="s">
        <v>124</v>
      </c>
      <c r="E21" s="109">
        <v>10</v>
      </c>
      <c r="F21" s="101" t="s">
        <v>158</v>
      </c>
      <c r="G21" s="102">
        <v>500</v>
      </c>
      <c r="H21" s="155">
        <f t="shared" si="0"/>
        <v>510</v>
      </c>
      <c r="I21" s="156">
        <v>0</v>
      </c>
      <c r="J21" s="157">
        <f t="shared" si="1"/>
        <v>0</v>
      </c>
      <c r="K21" s="158">
        <f t="shared" si="2"/>
        <v>0</v>
      </c>
      <c r="L21" s="159">
        <f t="shared" si="3"/>
        <v>0</v>
      </c>
      <c r="M21" s="160">
        <f t="shared" si="4"/>
        <v>0</v>
      </c>
    </row>
    <row r="22" spans="1:13" x14ac:dyDescent="0.35">
      <c r="A22" s="96" t="s">
        <v>177</v>
      </c>
      <c r="B22" s="97"/>
      <c r="C22" s="153">
        <v>0</v>
      </c>
      <c r="D22" s="154" t="s">
        <v>124</v>
      </c>
      <c r="E22" s="109">
        <v>154</v>
      </c>
      <c r="F22" s="101"/>
      <c r="G22" s="102">
        <v>0</v>
      </c>
      <c r="H22" s="155">
        <f t="shared" si="0"/>
        <v>154</v>
      </c>
      <c r="I22" s="156">
        <v>0</v>
      </c>
      <c r="J22" s="157">
        <f t="shared" si="1"/>
        <v>0</v>
      </c>
      <c r="K22" s="158">
        <f t="shared" si="2"/>
        <v>0</v>
      </c>
      <c r="L22" s="159">
        <f t="shared" si="3"/>
        <v>0</v>
      </c>
      <c r="M22" s="160">
        <f t="shared" si="4"/>
        <v>0</v>
      </c>
    </row>
    <row r="23" spans="1:13" x14ac:dyDescent="0.35">
      <c r="A23" s="96" t="s">
        <v>178</v>
      </c>
      <c r="B23" s="97"/>
      <c r="C23" s="153">
        <v>0</v>
      </c>
      <c r="D23" s="154" t="s">
        <v>124</v>
      </c>
      <c r="E23" s="109">
        <v>148</v>
      </c>
      <c r="F23" s="101"/>
      <c r="G23" s="102">
        <v>0</v>
      </c>
      <c r="H23" s="155">
        <f t="shared" si="0"/>
        <v>148</v>
      </c>
      <c r="I23" s="156">
        <v>0</v>
      </c>
      <c r="J23" s="157">
        <f t="shared" si="1"/>
        <v>0</v>
      </c>
      <c r="K23" s="158">
        <f t="shared" si="2"/>
        <v>0</v>
      </c>
      <c r="L23" s="159">
        <f t="shared" si="3"/>
        <v>0</v>
      </c>
      <c r="M23" s="160">
        <f t="shared" si="4"/>
        <v>0</v>
      </c>
    </row>
    <row r="24" spans="1:13" x14ac:dyDescent="0.35">
      <c r="A24" s="96" t="s">
        <v>179</v>
      </c>
      <c r="B24" s="97"/>
      <c r="C24" s="153">
        <v>0</v>
      </c>
      <c r="D24" s="154" t="s">
        <v>124</v>
      </c>
      <c r="E24" s="109">
        <v>127</v>
      </c>
      <c r="F24" s="101"/>
      <c r="G24" s="102">
        <v>0</v>
      </c>
      <c r="H24" s="155">
        <f t="shared" si="0"/>
        <v>127</v>
      </c>
      <c r="I24" s="156">
        <v>0</v>
      </c>
      <c r="J24" s="157">
        <f t="shared" si="1"/>
        <v>0</v>
      </c>
      <c r="K24" s="158">
        <f t="shared" si="2"/>
        <v>0</v>
      </c>
      <c r="L24" s="159">
        <f t="shared" si="3"/>
        <v>0</v>
      </c>
      <c r="M24" s="160">
        <f t="shared" si="4"/>
        <v>0</v>
      </c>
    </row>
    <row r="25" spans="1:13" ht="14.25" customHeight="1" x14ac:dyDescent="0.35">
      <c r="A25" s="96" t="s">
        <v>180</v>
      </c>
      <c r="B25" s="97"/>
      <c r="C25" s="153">
        <v>0</v>
      </c>
      <c r="D25" s="154" t="s">
        <v>124</v>
      </c>
      <c r="E25" s="109">
        <v>676</v>
      </c>
      <c r="F25" s="101"/>
      <c r="G25" s="102">
        <v>0</v>
      </c>
      <c r="H25" s="155">
        <f t="shared" si="0"/>
        <v>676</v>
      </c>
      <c r="I25" s="156">
        <v>0</v>
      </c>
      <c r="J25" s="157">
        <f t="shared" si="1"/>
        <v>0</v>
      </c>
      <c r="K25" s="158">
        <f t="shared" si="2"/>
        <v>0</v>
      </c>
      <c r="L25" s="159">
        <f t="shared" si="3"/>
        <v>0</v>
      </c>
      <c r="M25" s="160">
        <f t="shared" si="4"/>
        <v>0</v>
      </c>
    </row>
    <row r="26" spans="1:13" x14ac:dyDescent="0.35">
      <c r="A26" s="96" t="s">
        <v>181</v>
      </c>
      <c r="B26" s="97"/>
      <c r="C26" s="153">
        <v>0</v>
      </c>
      <c r="D26" s="154" t="s">
        <v>124</v>
      </c>
      <c r="E26" s="109">
        <v>220</v>
      </c>
      <c r="F26" s="101"/>
      <c r="G26" s="102">
        <v>0</v>
      </c>
      <c r="H26" s="155">
        <f t="shared" si="0"/>
        <v>220</v>
      </c>
      <c r="I26" s="156">
        <v>0</v>
      </c>
      <c r="J26" s="157">
        <f t="shared" si="1"/>
        <v>0</v>
      </c>
      <c r="K26" s="158">
        <f t="shared" si="2"/>
        <v>0</v>
      </c>
      <c r="L26" s="159">
        <f t="shared" si="3"/>
        <v>0</v>
      </c>
      <c r="M26" s="160">
        <f t="shared" si="4"/>
        <v>0</v>
      </c>
    </row>
    <row r="27" spans="1:13" x14ac:dyDescent="0.35">
      <c r="A27" s="96" t="s">
        <v>182</v>
      </c>
      <c r="B27" s="97"/>
      <c r="C27" s="153">
        <v>0</v>
      </c>
      <c r="D27" s="154" t="s">
        <v>124</v>
      </c>
      <c r="E27" s="109">
        <v>0</v>
      </c>
      <c r="F27" s="101"/>
      <c r="G27" s="102">
        <v>0</v>
      </c>
      <c r="H27" s="155">
        <f t="shared" si="0"/>
        <v>0</v>
      </c>
      <c r="I27" s="156">
        <v>0</v>
      </c>
      <c r="J27" s="157">
        <f t="shared" si="1"/>
        <v>0</v>
      </c>
      <c r="K27" s="158">
        <f t="shared" si="2"/>
        <v>0</v>
      </c>
      <c r="L27" s="159">
        <f t="shared" si="3"/>
        <v>0</v>
      </c>
      <c r="M27" s="160">
        <f t="shared" si="4"/>
        <v>0</v>
      </c>
    </row>
    <row r="28" spans="1:13" x14ac:dyDescent="0.35">
      <c r="A28" s="96" t="s">
        <v>183</v>
      </c>
      <c r="B28" s="97"/>
      <c r="C28" s="153">
        <v>0</v>
      </c>
      <c r="D28" s="154" t="s">
        <v>124</v>
      </c>
      <c r="E28" s="109">
        <v>7</v>
      </c>
      <c r="F28" s="101"/>
      <c r="G28" s="102">
        <v>0</v>
      </c>
      <c r="H28" s="155">
        <f t="shared" si="0"/>
        <v>7</v>
      </c>
      <c r="I28" s="156">
        <v>0</v>
      </c>
      <c r="J28" s="157">
        <f t="shared" si="1"/>
        <v>0</v>
      </c>
      <c r="K28" s="158">
        <f t="shared" si="2"/>
        <v>0</v>
      </c>
      <c r="L28" s="159">
        <f t="shared" si="3"/>
        <v>0</v>
      </c>
      <c r="M28" s="160">
        <f t="shared" si="4"/>
        <v>0</v>
      </c>
    </row>
    <row r="29" spans="1:13" x14ac:dyDescent="0.35">
      <c r="A29" s="96" t="s">
        <v>184</v>
      </c>
      <c r="B29" s="97"/>
      <c r="C29" s="153">
        <v>0</v>
      </c>
      <c r="D29" s="154" t="s">
        <v>124</v>
      </c>
      <c r="E29" s="109">
        <v>341</v>
      </c>
      <c r="F29" s="101" t="s">
        <v>158</v>
      </c>
      <c r="G29" s="102">
        <v>0</v>
      </c>
      <c r="H29" s="155">
        <f t="shared" si="0"/>
        <v>341</v>
      </c>
      <c r="I29" s="156">
        <v>0</v>
      </c>
      <c r="J29" s="157">
        <f t="shared" si="1"/>
        <v>0</v>
      </c>
      <c r="K29" s="158">
        <f t="shared" si="2"/>
        <v>0</v>
      </c>
      <c r="L29" s="159">
        <f t="shared" si="3"/>
        <v>0</v>
      </c>
      <c r="M29" s="160">
        <f t="shared" si="4"/>
        <v>0</v>
      </c>
    </row>
    <row r="30" spans="1:13" x14ac:dyDescent="0.35">
      <c r="A30" s="96" t="s">
        <v>185</v>
      </c>
      <c r="B30" s="97"/>
      <c r="C30" s="153">
        <v>0</v>
      </c>
      <c r="D30" s="154" t="s">
        <v>124</v>
      </c>
      <c r="E30" s="109">
        <v>80</v>
      </c>
      <c r="F30" s="101"/>
      <c r="G30" s="102">
        <v>0</v>
      </c>
      <c r="H30" s="155">
        <f t="shared" si="0"/>
        <v>80</v>
      </c>
      <c r="I30" s="156">
        <v>0</v>
      </c>
      <c r="J30" s="157">
        <f t="shared" si="1"/>
        <v>0</v>
      </c>
      <c r="K30" s="158">
        <f t="shared" si="2"/>
        <v>0</v>
      </c>
      <c r="L30" s="159">
        <f t="shared" si="3"/>
        <v>0</v>
      </c>
      <c r="M30" s="160">
        <f t="shared" si="4"/>
        <v>0</v>
      </c>
    </row>
    <row r="31" spans="1:13" x14ac:dyDescent="0.35">
      <c r="A31" s="96" t="s">
        <v>186</v>
      </c>
      <c r="B31" s="97"/>
      <c r="C31" s="153">
        <v>0</v>
      </c>
      <c r="D31" s="154" t="s">
        <v>124</v>
      </c>
      <c r="E31" s="109">
        <v>75</v>
      </c>
      <c r="F31" s="101" t="s">
        <v>158</v>
      </c>
      <c r="G31" s="102">
        <v>0</v>
      </c>
      <c r="H31" s="155">
        <f t="shared" si="0"/>
        <v>75</v>
      </c>
      <c r="I31" s="156">
        <v>0</v>
      </c>
      <c r="J31" s="157">
        <f t="shared" si="1"/>
        <v>0</v>
      </c>
      <c r="K31" s="158">
        <f t="shared" si="2"/>
        <v>0</v>
      </c>
      <c r="L31" s="159">
        <f t="shared" si="3"/>
        <v>0</v>
      </c>
      <c r="M31" s="160">
        <f t="shared" si="4"/>
        <v>0</v>
      </c>
    </row>
    <row r="32" spans="1:13" x14ac:dyDescent="0.35">
      <c r="A32" s="96" t="s">
        <v>187</v>
      </c>
      <c r="B32" s="97" t="s">
        <v>124</v>
      </c>
      <c r="C32" s="153">
        <v>0</v>
      </c>
      <c r="D32" s="154"/>
      <c r="E32" s="109">
        <v>0</v>
      </c>
      <c r="F32" s="101"/>
      <c r="G32" s="102">
        <v>0</v>
      </c>
      <c r="H32" s="155">
        <f t="shared" si="0"/>
        <v>0</v>
      </c>
      <c r="I32" s="156">
        <v>0</v>
      </c>
      <c r="J32" s="157">
        <f t="shared" si="1"/>
        <v>0</v>
      </c>
      <c r="K32" s="158">
        <f t="shared" si="2"/>
        <v>0</v>
      </c>
      <c r="L32" s="159">
        <f t="shared" si="3"/>
        <v>0</v>
      </c>
      <c r="M32" s="160">
        <f t="shared" si="4"/>
        <v>0</v>
      </c>
    </row>
    <row r="33" spans="1:13" x14ac:dyDescent="0.35">
      <c r="A33" s="96" t="s">
        <v>188</v>
      </c>
      <c r="B33" s="97" t="s">
        <v>124</v>
      </c>
      <c r="C33" s="153">
        <v>0</v>
      </c>
      <c r="D33" s="154"/>
      <c r="E33" s="109">
        <v>0</v>
      </c>
      <c r="F33" s="101"/>
      <c r="G33" s="102">
        <v>0</v>
      </c>
      <c r="H33" s="155">
        <f t="shared" si="0"/>
        <v>0</v>
      </c>
      <c r="I33" s="156">
        <v>0</v>
      </c>
      <c r="J33" s="157">
        <f t="shared" si="1"/>
        <v>0</v>
      </c>
      <c r="K33" s="158">
        <f t="shared" si="2"/>
        <v>0</v>
      </c>
      <c r="L33" s="159">
        <f t="shared" si="3"/>
        <v>0</v>
      </c>
      <c r="M33" s="160">
        <f t="shared" si="4"/>
        <v>0</v>
      </c>
    </row>
    <row r="34" spans="1:13" x14ac:dyDescent="0.35">
      <c r="A34" s="96" t="s">
        <v>189</v>
      </c>
      <c r="B34" s="97" t="s">
        <v>124</v>
      </c>
      <c r="C34" s="153">
        <v>750</v>
      </c>
      <c r="D34" s="154"/>
      <c r="E34" s="109">
        <v>0</v>
      </c>
      <c r="F34" s="101" t="s">
        <v>158</v>
      </c>
      <c r="G34" s="102">
        <v>14</v>
      </c>
      <c r="H34" s="155">
        <f t="shared" si="0"/>
        <v>764</v>
      </c>
      <c r="I34" s="156">
        <v>0</v>
      </c>
      <c r="J34" s="157">
        <f t="shared" si="1"/>
        <v>0</v>
      </c>
      <c r="K34" s="158">
        <f t="shared" si="2"/>
        <v>0</v>
      </c>
      <c r="L34" s="159">
        <f t="shared" si="3"/>
        <v>0</v>
      </c>
      <c r="M34" s="160">
        <f t="shared" si="4"/>
        <v>0</v>
      </c>
    </row>
    <row r="35" spans="1:13" x14ac:dyDescent="0.35">
      <c r="A35" s="96" t="s">
        <v>190</v>
      </c>
      <c r="B35" s="97" t="s">
        <v>124</v>
      </c>
      <c r="C35" s="153">
        <v>3300</v>
      </c>
      <c r="D35" s="154"/>
      <c r="E35" s="109">
        <v>0</v>
      </c>
      <c r="F35" s="101"/>
      <c r="G35" s="102">
        <v>0</v>
      </c>
      <c r="H35" s="155">
        <f t="shared" si="0"/>
        <v>3300</v>
      </c>
      <c r="I35" s="156">
        <v>0</v>
      </c>
      <c r="J35" s="157">
        <f t="shared" si="1"/>
        <v>0</v>
      </c>
      <c r="K35" s="158">
        <f t="shared" si="2"/>
        <v>0</v>
      </c>
      <c r="L35" s="159">
        <f t="shared" si="3"/>
        <v>0</v>
      </c>
      <c r="M35" s="160">
        <f t="shared" si="4"/>
        <v>0</v>
      </c>
    </row>
    <row r="36" spans="1:13" x14ac:dyDescent="0.35">
      <c r="A36" s="96" t="s">
        <v>191</v>
      </c>
      <c r="B36" s="97" t="s">
        <v>124</v>
      </c>
      <c r="C36" s="153">
        <v>0</v>
      </c>
      <c r="D36" s="154"/>
      <c r="E36" s="109">
        <v>0</v>
      </c>
      <c r="F36" s="101"/>
      <c r="G36" s="102">
        <v>0</v>
      </c>
      <c r="H36" s="155">
        <f t="shared" si="0"/>
        <v>0</v>
      </c>
      <c r="I36" s="156">
        <v>0</v>
      </c>
      <c r="J36" s="157">
        <f t="shared" si="1"/>
        <v>0</v>
      </c>
      <c r="K36" s="158">
        <f t="shared" si="2"/>
        <v>0</v>
      </c>
      <c r="L36" s="159">
        <f t="shared" si="3"/>
        <v>0</v>
      </c>
      <c r="M36" s="160">
        <f t="shared" si="4"/>
        <v>0</v>
      </c>
    </row>
    <row r="37" spans="1:13" x14ac:dyDescent="0.35">
      <c r="A37" s="96" t="s">
        <v>192</v>
      </c>
      <c r="B37" s="97" t="s">
        <v>135</v>
      </c>
      <c r="C37" s="153">
        <v>0</v>
      </c>
      <c r="D37" s="154"/>
      <c r="E37" s="109">
        <v>0</v>
      </c>
      <c r="F37" s="101" t="s">
        <v>158</v>
      </c>
      <c r="G37" s="102">
        <v>50</v>
      </c>
      <c r="H37" s="155">
        <f t="shared" si="0"/>
        <v>50</v>
      </c>
      <c r="I37" s="156">
        <v>0</v>
      </c>
      <c r="J37" s="157">
        <f t="shared" si="1"/>
        <v>0</v>
      </c>
      <c r="K37" s="158">
        <f t="shared" si="2"/>
        <v>0</v>
      </c>
      <c r="L37" s="159">
        <f t="shared" si="3"/>
        <v>0</v>
      </c>
      <c r="M37" s="160">
        <f t="shared" si="4"/>
        <v>0</v>
      </c>
    </row>
    <row r="38" spans="1:13" x14ac:dyDescent="0.35">
      <c r="A38" s="96" t="s">
        <v>193</v>
      </c>
      <c r="B38" s="97" t="s">
        <v>135</v>
      </c>
      <c r="C38" s="153">
        <v>780</v>
      </c>
      <c r="D38" s="154" t="s">
        <v>124</v>
      </c>
      <c r="E38" s="109">
        <v>500</v>
      </c>
      <c r="F38" s="101"/>
      <c r="G38" s="102">
        <v>0</v>
      </c>
      <c r="H38" s="155">
        <f t="shared" si="0"/>
        <v>1280</v>
      </c>
      <c r="I38" s="156">
        <v>0</v>
      </c>
      <c r="J38" s="157">
        <f t="shared" si="1"/>
        <v>0</v>
      </c>
      <c r="K38" s="158">
        <f t="shared" si="2"/>
        <v>0</v>
      </c>
      <c r="L38" s="159">
        <f t="shared" si="3"/>
        <v>0</v>
      </c>
      <c r="M38" s="160">
        <f t="shared" si="4"/>
        <v>0</v>
      </c>
    </row>
    <row r="39" spans="1:13" x14ac:dyDescent="0.35">
      <c r="A39" s="96" t="s">
        <v>194</v>
      </c>
      <c r="B39" s="97" t="s">
        <v>135</v>
      </c>
      <c r="C39" s="153">
        <v>18000</v>
      </c>
      <c r="D39" s="154" t="s">
        <v>124</v>
      </c>
      <c r="E39" s="109">
        <v>52150</v>
      </c>
      <c r="F39" s="101" t="s">
        <v>158</v>
      </c>
      <c r="G39" s="102">
        <v>229</v>
      </c>
      <c r="H39" s="155">
        <f t="shared" si="0"/>
        <v>70379</v>
      </c>
      <c r="I39" s="156">
        <v>0</v>
      </c>
      <c r="J39" s="157">
        <f t="shared" si="1"/>
        <v>0</v>
      </c>
      <c r="K39" s="158">
        <f t="shared" si="2"/>
        <v>0</v>
      </c>
      <c r="L39" s="159">
        <f t="shared" si="3"/>
        <v>0</v>
      </c>
      <c r="M39" s="160">
        <f t="shared" si="4"/>
        <v>0</v>
      </c>
    </row>
    <row r="40" spans="1:13" ht="19.5" customHeight="1" x14ac:dyDescent="0.35">
      <c r="A40" s="96" t="s">
        <v>194</v>
      </c>
      <c r="B40" s="97"/>
      <c r="C40" s="153">
        <v>0</v>
      </c>
      <c r="D40" s="154" t="s">
        <v>169</v>
      </c>
      <c r="E40" s="109">
        <v>78000</v>
      </c>
      <c r="F40" s="101"/>
      <c r="G40" s="102">
        <v>0</v>
      </c>
      <c r="H40" s="155">
        <f t="shared" si="0"/>
        <v>78000</v>
      </c>
      <c r="I40" s="156">
        <v>0</v>
      </c>
      <c r="J40" s="157">
        <f t="shared" si="1"/>
        <v>0</v>
      </c>
      <c r="K40" s="158">
        <f t="shared" si="2"/>
        <v>0</v>
      </c>
      <c r="L40" s="159">
        <f t="shared" si="3"/>
        <v>0</v>
      </c>
      <c r="M40" s="160">
        <f t="shared" si="4"/>
        <v>0</v>
      </c>
    </row>
    <row r="41" spans="1:13" x14ac:dyDescent="0.35">
      <c r="A41" s="96" t="s">
        <v>195</v>
      </c>
      <c r="B41" s="97" t="s">
        <v>135</v>
      </c>
      <c r="C41" s="153">
        <v>0</v>
      </c>
      <c r="D41" s="154" t="s">
        <v>124</v>
      </c>
      <c r="E41" s="109">
        <v>150</v>
      </c>
      <c r="F41" s="101"/>
      <c r="G41" s="102">
        <v>0</v>
      </c>
      <c r="H41" s="155">
        <f t="shared" si="0"/>
        <v>150</v>
      </c>
      <c r="I41" s="156">
        <v>0</v>
      </c>
      <c r="J41" s="157">
        <f t="shared" si="1"/>
        <v>0</v>
      </c>
      <c r="K41" s="158">
        <f t="shared" si="2"/>
        <v>0</v>
      </c>
      <c r="L41" s="159">
        <f t="shared" si="3"/>
        <v>0</v>
      </c>
      <c r="M41" s="160">
        <f t="shared" si="4"/>
        <v>0</v>
      </c>
    </row>
    <row r="42" spans="1:13" x14ac:dyDescent="0.35">
      <c r="A42" s="96" t="s">
        <v>196</v>
      </c>
      <c r="B42" s="97"/>
      <c r="C42" s="153">
        <v>0</v>
      </c>
      <c r="D42" s="154" t="s">
        <v>124</v>
      </c>
      <c r="E42" s="109">
        <v>13</v>
      </c>
      <c r="F42" s="101"/>
      <c r="G42" s="102">
        <v>0</v>
      </c>
      <c r="H42" s="155">
        <f t="shared" si="0"/>
        <v>13</v>
      </c>
      <c r="I42" s="156">
        <v>0</v>
      </c>
      <c r="J42" s="157"/>
      <c r="K42" s="158"/>
      <c r="L42" s="159">
        <f t="shared" si="3"/>
        <v>0</v>
      </c>
      <c r="M42" s="160"/>
    </row>
    <row r="43" spans="1:13" x14ac:dyDescent="0.35">
      <c r="A43" s="96" t="s">
        <v>196</v>
      </c>
      <c r="B43" s="97" t="s">
        <v>135</v>
      </c>
      <c r="C43" s="153">
        <v>0</v>
      </c>
      <c r="D43" s="154" t="s">
        <v>160</v>
      </c>
      <c r="E43" s="109">
        <v>62400</v>
      </c>
      <c r="F43" s="101"/>
      <c r="G43" s="102">
        <v>0</v>
      </c>
      <c r="H43" s="155">
        <f t="shared" si="0"/>
        <v>62400</v>
      </c>
      <c r="I43" s="156">
        <v>0</v>
      </c>
      <c r="J43" s="157">
        <f t="shared" si="1"/>
        <v>0</v>
      </c>
      <c r="K43" s="158">
        <f t="shared" si="2"/>
        <v>0</v>
      </c>
      <c r="L43" s="159">
        <f t="shared" si="3"/>
        <v>0</v>
      </c>
      <c r="M43" s="160">
        <f t="shared" si="4"/>
        <v>0</v>
      </c>
    </row>
    <row r="44" spans="1:13" x14ac:dyDescent="0.35">
      <c r="A44" s="96" t="s">
        <v>197</v>
      </c>
      <c r="B44" s="97" t="s">
        <v>135</v>
      </c>
      <c r="C44" s="153">
        <v>3230</v>
      </c>
      <c r="D44" s="154" t="s">
        <v>124</v>
      </c>
      <c r="E44" s="109">
        <v>1200</v>
      </c>
      <c r="F44" s="101"/>
      <c r="G44" s="102">
        <v>0</v>
      </c>
      <c r="H44" s="155">
        <f t="shared" si="0"/>
        <v>4430</v>
      </c>
      <c r="I44" s="156">
        <v>0</v>
      </c>
      <c r="J44" s="157">
        <f t="shared" si="1"/>
        <v>0</v>
      </c>
      <c r="K44" s="158">
        <f t="shared" si="2"/>
        <v>0</v>
      </c>
      <c r="L44" s="159">
        <f t="shared" si="3"/>
        <v>0</v>
      </c>
      <c r="M44" s="160">
        <f t="shared" si="4"/>
        <v>0</v>
      </c>
    </row>
    <row r="45" spans="1:13" x14ac:dyDescent="0.35">
      <c r="A45" s="96" t="s">
        <v>197</v>
      </c>
      <c r="B45" s="97"/>
      <c r="C45" s="153">
        <v>0</v>
      </c>
      <c r="D45" s="154" t="s">
        <v>198</v>
      </c>
      <c r="E45" s="109">
        <v>22800</v>
      </c>
      <c r="F45" s="101"/>
      <c r="G45" s="102">
        <v>0</v>
      </c>
      <c r="H45" s="155">
        <f t="shared" si="0"/>
        <v>22800</v>
      </c>
      <c r="I45" s="156">
        <v>0</v>
      </c>
      <c r="J45" s="157">
        <f t="shared" si="1"/>
        <v>0</v>
      </c>
      <c r="K45" s="158">
        <f t="shared" si="2"/>
        <v>0</v>
      </c>
      <c r="L45" s="159">
        <f t="shared" si="3"/>
        <v>0</v>
      </c>
      <c r="M45" s="160">
        <f t="shared" si="4"/>
        <v>0</v>
      </c>
    </row>
    <row r="46" spans="1:13" x14ac:dyDescent="0.35">
      <c r="A46" s="96" t="s">
        <v>199</v>
      </c>
      <c r="B46" s="97" t="s">
        <v>135</v>
      </c>
      <c r="C46" s="153">
        <v>0</v>
      </c>
      <c r="D46" s="154" t="s">
        <v>124</v>
      </c>
      <c r="E46" s="109">
        <v>0</v>
      </c>
      <c r="F46" s="101"/>
      <c r="G46" s="102">
        <v>0</v>
      </c>
      <c r="H46" s="155">
        <f t="shared" si="0"/>
        <v>0</v>
      </c>
      <c r="I46" s="156">
        <v>0</v>
      </c>
      <c r="J46" s="157">
        <f t="shared" si="1"/>
        <v>0</v>
      </c>
      <c r="K46" s="158">
        <f t="shared" si="2"/>
        <v>0</v>
      </c>
      <c r="L46" s="159">
        <f t="shared" si="3"/>
        <v>0</v>
      </c>
      <c r="M46" s="160">
        <f t="shared" si="4"/>
        <v>0</v>
      </c>
    </row>
    <row r="47" spans="1:13" x14ac:dyDescent="0.35">
      <c r="A47" s="96" t="s">
        <v>200</v>
      </c>
      <c r="B47" s="97" t="s">
        <v>135</v>
      </c>
      <c r="C47" s="153">
        <v>180</v>
      </c>
      <c r="D47" s="154" t="s">
        <v>124</v>
      </c>
      <c r="E47" s="109">
        <v>1003</v>
      </c>
      <c r="F47" s="101"/>
      <c r="G47" s="102">
        <v>0</v>
      </c>
      <c r="H47" s="155">
        <f t="shared" si="0"/>
        <v>1183</v>
      </c>
      <c r="I47" s="156">
        <v>0</v>
      </c>
      <c r="J47" s="157">
        <f t="shared" si="1"/>
        <v>0</v>
      </c>
      <c r="K47" s="158">
        <f t="shared" si="2"/>
        <v>0</v>
      </c>
      <c r="L47" s="159">
        <f t="shared" si="3"/>
        <v>0</v>
      </c>
      <c r="M47" s="160">
        <f t="shared" si="4"/>
        <v>0</v>
      </c>
    </row>
    <row r="48" spans="1:13" x14ac:dyDescent="0.35">
      <c r="A48" s="96" t="s">
        <v>201</v>
      </c>
      <c r="B48" s="97"/>
      <c r="C48" s="153">
        <v>0</v>
      </c>
      <c r="D48" s="154" t="s">
        <v>124</v>
      </c>
      <c r="E48" s="109">
        <v>0</v>
      </c>
      <c r="F48" s="101"/>
      <c r="G48" s="102">
        <v>0</v>
      </c>
      <c r="H48" s="155">
        <f t="shared" si="0"/>
        <v>0</v>
      </c>
      <c r="I48" s="156">
        <v>0</v>
      </c>
      <c r="J48" s="157">
        <f t="shared" si="1"/>
        <v>0</v>
      </c>
      <c r="K48" s="158">
        <f t="shared" si="2"/>
        <v>0</v>
      </c>
      <c r="L48" s="159">
        <f t="shared" si="3"/>
        <v>0</v>
      </c>
      <c r="M48" s="160">
        <f t="shared" si="4"/>
        <v>0</v>
      </c>
    </row>
    <row r="49" spans="1:13" x14ac:dyDescent="0.35">
      <c r="A49" s="96" t="s">
        <v>202</v>
      </c>
      <c r="B49" s="97"/>
      <c r="C49" s="153">
        <v>0</v>
      </c>
      <c r="D49" s="154" t="s">
        <v>124</v>
      </c>
      <c r="E49" s="109">
        <v>0</v>
      </c>
      <c r="F49" s="101"/>
      <c r="G49" s="102">
        <v>0</v>
      </c>
      <c r="H49" s="155">
        <f t="shared" si="0"/>
        <v>0</v>
      </c>
      <c r="I49" s="156">
        <v>0</v>
      </c>
      <c r="J49" s="157">
        <f t="shared" si="1"/>
        <v>0</v>
      </c>
      <c r="K49" s="158">
        <f t="shared" si="2"/>
        <v>0</v>
      </c>
      <c r="L49" s="159">
        <f t="shared" si="3"/>
        <v>0</v>
      </c>
      <c r="M49" s="160">
        <f t="shared" si="4"/>
        <v>0</v>
      </c>
    </row>
    <row r="50" spans="1:13" ht="20.25" customHeight="1" x14ac:dyDescent="0.35">
      <c r="A50" s="96" t="s">
        <v>202</v>
      </c>
      <c r="B50" s="97"/>
      <c r="C50" s="153">
        <v>0</v>
      </c>
      <c r="D50" s="154" t="s">
        <v>160</v>
      </c>
      <c r="E50" s="109">
        <v>0</v>
      </c>
      <c r="F50" s="101"/>
      <c r="G50" s="102">
        <v>0</v>
      </c>
      <c r="H50" s="155">
        <f t="shared" si="0"/>
        <v>0</v>
      </c>
      <c r="I50" s="156">
        <v>0</v>
      </c>
      <c r="J50" s="157">
        <f t="shared" si="1"/>
        <v>0</v>
      </c>
      <c r="K50" s="158">
        <f t="shared" si="2"/>
        <v>0</v>
      </c>
      <c r="L50" s="159">
        <f t="shared" si="3"/>
        <v>0</v>
      </c>
      <c r="M50" s="160">
        <f t="shared" si="4"/>
        <v>0</v>
      </c>
    </row>
    <row r="51" spans="1:13" x14ac:dyDescent="0.35">
      <c r="A51" s="96" t="s">
        <v>203</v>
      </c>
      <c r="B51" s="97" t="s">
        <v>135</v>
      </c>
      <c r="C51" s="153">
        <v>650</v>
      </c>
      <c r="D51" s="154" t="s">
        <v>124</v>
      </c>
      <c r="E51" s="109">
        <v>100</v>
      </c>
      <c r="F51" s="101"/>
      <c r="G51" s="102">
        <v>0</v>
      </c>
      <c r="H51" s="155">
        <f t="shared" si="0"/>
        <v>750</v>
      </c>
      <c r="I51" s="156">
        <v>0</v>
      </c>
      <c r="J51" s="157">
        <f t="shared" si="1"/>
        <v>0</v>
      </c>
      <c r="K51" s="158">
        <f t="shared" si="2"/>
        <v>0</v>
      </c>
      <c r="L51" s="159">
        <f t="shared" si="3"/>
        <v>0</v>
      </c>
      <c r="M51" s="160">
        <f t="shared" si="4"/>
        <v>0</v>
      </c>
    </row>
    <row r="52" spans="1:13" x14ac:dyDescent="0.35">
      <c r="A52" s="96" t="s">
        <v>204</v>
      </c>
      <c r="B52" s="97" t="s">
        <v>135</v>
      </c>
      <c r="C52" s="153">
        <v>500</v>
      </c>
      <c r="D52" s="154" t="s">
        <v>124</v>
      </c>
      <c r="E52" s="109">
        <v>0</v>
      </c>
      <c r="F52" s="101"/>
      <c r="G52" s="102">
        <v>0</v>
      </c>
      <c r="H52" s="155">
        <f t="shared" si="0"/>
        <v>500</v>
      </c>
      <c r="I52" s="156">
        <v>0</v>
      </c>
      <c r="J52" s="157">
        <f t="shared" si="1"/>
        <v>0</v>
      </c>
      <c r="K52" s="158">
        <f t="shared" si="2"/>
        <v>0</v>
      </c>
      <c r="L52" s="159">
        <f t="shared" si="3"/>
        <v>0</v>
      </c>
      <c r="M52" s="160">
        <f t="shared" si="4"/>
        <v>0</v>
      </c>
    </row>
    <row r="53" spans="1:13" x14ac:dyDescent="0.35">
      <c r="A53" s="96" t="s">
        <v>205</v>
      </c>
      <c r="B53" s="97" t="s">
        <v>135</v>
      </c>
      <c r="C53" s="153">
        <v>0</v>
      </c>
      <c r="D53" s="154" t="s">
        <v>124</v>
      </c>
      <c r="E53" s="109">
        <v>750</v>
      </c>
      <c r="F53" s="101"/>
      <c r="G53" s="102">
        <v>0</v>
      </c>
      <c r="H53" s="155">
        <f t="shared" si="0"/>
        <v>750</v>
      </c>
      <c r="I53" s="156">
        <v>0</v>
      </c>
      <c r="J53" s="157">
        <f t="shared" si="1"/>
        <v>0</v>
      </c>
      <c r="K53" s="158">
        <f t="shared" si="2"/>
        <v>0</v>
      </c>
      <c r="L53" s="159">
        <f t="shared" si="3"/>
        <v>0</v>
      </c>
      <c r="M53" s="160">
        <f t="shared" si="4"/>
        <v>0</v>
      </c>
    </row>
    <row r="54" spans="1:13" x14ac:dyDescent="0.35">
      <c r="A54" s="96" t="s">
        <v>206</v>
      </c>
      <c r="B54" s="97" t="s">
        <v>135</v>
      </c>
      <c r="C54" s="153">
        <v>0</v>
      </c>
      <c r="D54" s="154" t="s">
        <v>124</v>
      </c>
      <c r="E54" s="109">
        <v>1900</v>
      </c>
      <c r="F54" s="101" t="s">
        <v>158</v>
      </c>
      <c r="G54" s="102">
        <v>146</v>
      </c>
      <c r="H54" s="155">
        <f t="shared" si="0"/>
        <v>2046</v>
      </c>
      <c r="I54" s="156">
        <v>0</v>
      </c>
      <c r="J54" s="157">
        <f t="shared" si="1"/>
        <v>0</v>
      </c>
      <c r="K54" s="158">
        <f t="shared" si="2"/>
        <v>0</v>
      </c>
      <c r="L54" s="159">
        <f t="shared" si="3"/>
        <v>0</v>
      </c>
      <c r="M54" s="160">
        <f t="shared" si="4"/>
        <v>0</v>
      </c>
    </row>
    <row r="55" spans="1:13" x14ac:dyDescent="0.35">
      <c r="A55" s="96" t="s">
        <v>207</v>
      </c>
      <c r="B55" s="97"/>
      <c r="C55" s="153">
        <v>0</v>
      </c>
      <c r="D55" s="154" t="s">
        <v>124</v>
      </c>
      <c r="E55" s="109">
        <v>850</v>
      </c>
      <c r="F55" s="101"/>
      <c r="G55" s="102">
        <v>0</v>
      </c>
      <c r="H55" s="155">
        <f t="shared" si="0"/>
        <v>850</v>
      </c>
      <c r="I55" s="156">
        <v>0</v>
      </c>
      <c r="J55" s="157">
        <f t="shared" si="1"/>
        <v>0</v>
      </c>
      <c r="K55" s="158">
        <f t="shared" si="2"/>
        <v>0</v>
      </c>
      <c r="L55" s="159">
        <f t="shared" si="3"/>
        <v>0</v>
      </c>
      <c r="M55" s="160">
        <f t="shared" si="4"/>
        <v>0</v>
      </c>
    </row>
    <row r="56" spans="1:13" x14ac:dyDescent="0.35">
      <c r="A56" s="96" t="s">
        <v>208</v>
      </c>
      <c r="B56" s="97"/>
      <c r="C56" s="153">
        <v>0</v>
      </c>
      <c r="D56" s="154" t="s">
        <v>124</v>
      </c>
      <c r="E56" s="109">
        <v>0</v>
      </c>
      <c r="F56" s="101"/>
      <c r="G56" s="102">
        <v>0</v>
      </c>
      <c r="H56" s="155">
        <f t="shared" si="0"/>
        <v>0</v>
      </c>
      <c r="I56" s="156">
        <v>0</v>
      </c>
      <c r="J56" s="157">
        <f t="shared" si="1"/>
        <v>0</v>
      </c>
      <c r="K56" s="158">
        <f t="shared" si="2"/>
        <v>0</v>
      </c>
      <c r="L56" s="159">
        <f t="shared" si="3"/>
        <v>0</v>
      </c>
      <c r="M56" s="160">
        <f t="shared" si="4"/>
        <v>0</v>
      </c>
    </row>
    <row r="57" spans="1:13" x14ac:dyDescent="0.35">
      <c r="A57" s="96" t="s">
        <v>209</v>
      </c>
      <c r="B57" s="97" t="s">
        <v>135</v>
      </c>
      <c r="C57" s="153">
        <v>0</v>
      </c>
      <c r="D57" s="154" t="s">
        <v>124</v>
      </c>
      <c r="E57" s="109">
        <v>0</v>
      </c>
      <c r="F57" s="101"/>
      <c r="G57" s="102">
        <v>0</v>
      </c>
      <c r="H57" s="155">
        <f t="shared" si="0"/>
        <v>0</v>
      </c>
      <c r="I57" s="156">
        <v>0</v>
      </c>
      <c r="J57" s="157">
        <f t="shared" si="1"/>
        <v>0</v>
      </c>
      <c r="K57" s="158">
        <f t="shared" si="2"/>
        <v>0</v>
      </c>
      <c r="L57" s="159">
        <f t="shared" si="3"/>
        <v>0</v>
      </c>
      <c r="M57" s="160">
        <f t="shared" si="4"/>
        <v>0</v>
      </c>
    </row>
    <row r="58" spans="1:13" x14ac:dyDescent="0.35">
      <c r="A58" s="96" t="s">
        <v>210</v>
      </c>
      <c r="B58" s="97" t="s">
        <v>135</v>
      </c>
      <c r="C58" s="153">
        <v>1480</v>
      </c>
      <c r="D58" s="154" t="s">
        <v>124</v>
      </c>
      <c r="E58" s="109">
        <v>1851</v>
      </c>
      <c r="F58" s="101" t="s">
        <v>158</v>
      </c>
      <c r="G58" s="102">
        <v>40</v>
      </c>
      <c r="H58" s="155">
        <f t="shared" si="0"/>
        <v>3371</v>
      </c>
      <c r="I58" s="156">
        <v>0</v>
      </c>
      <c r="J58" s="157">
        <f t="shared" si="1"/>
        <v>0</v>
      </c>
      <c r="K58" s="158">
        <f t="shared" si="2"/>
        <v>0</v>
      </c>
      <c r="L58" s="159">
        <f t="shared" si="3"/>
        <v>0</v>
      </c>
      <c r="M58" s="160">
        <f t="shared" si="4"/>
        <v>0</v>
      </c>
    </row>
    <row r="59" spans="1:13" x14ac:dyDescent="0.35">
      <c r="A59" s="96" t="s">
        <v>211</v>
      </c>
      <c r="B59" s="97" t="s">
        <v>135</v>
      </c>
      <c r="C59" s="153">
        <v>2330</v>
      </c>
      <c r="D59" s="154" t="s">
        <v>124</v>
      </c>
      <c r="E59" s="109">
        <v>3701</v>
      </c>
      <c r="F59" s="101" t="s">
        <v>158</v>
      </c>
      <c r="G59" s="102">
        <v>0</v>
      </c>
      <c r="H59" s="155">
        <f t="shared" si="0"/>
        <v>6031</v>
      </c>
      <c r="I59" s="156">
        <v>0</v>
      </c>
      <c r="J59" s="157">
        <f t="shared" si="1"/>
        <v>0</v>
      </c>
      <c r="K59" s="158">
        <f t="shared" si="2"/>
        <v>0</v>
      </c>
      <c r="L59" s="159">
        <f t="shared" si="3"/>
        <v>0</v>
      </c>
      <c r="M59" s="160">
        <f t="shared" si="4"/>
        <v>0</v>
      </c>
    </row>
    <row r="60" spans="1:13" x14ac:dyDescent="0.35">
      <c r="A60" s="96" t="s">
        <v>211</v>
      </c>
      <c r="B60" s="97"/>
      <c r="C60" s="153">
        <v>0</v>
      </c>
      <c r="D60" s="154" t="s">
        <v>198</v>
      </c>
      <c r="E60" s="109">
        <v>0</v>
      </c>
      <c r="F60" s="101"/>
      <c r="G60" s="102">
        <v>0</v>
      </c>
      <c r="H60" s="155">
        <f t="shared" si="0"/>
        <v>0</v>
      </c>
      <c r="I60" s="156">
        <v>0</v>
      </c>
      <c r="J60" s="157">
        <f t="shared" si="1"/>
        <v>0</v>
      </c>
      <c r="K60" s="158">
        <f t="shared" si="2"/>
        <v>0</v>
      </c>
      <c r="L60" s="159">
        <f t="shared" si="3"/>
        <v>0</v>
      </c>
      <c r="M60" s="160">
        <f t="shared" si="4"/>
        <v>0</v>
      </c>
    </row>
    <row r="61" spans="1:13" x14ac:dyDescent="0.35">
      <c r="A61" s="96" t="s">
        <v>212</v>
      </c>
      <c r="B61" s="97"/>
      <c r="C61" s="153">
        <v>0</v>
      </c>
      <c r="D61" s="154" t="s">
        <v>124</v>
      </c>
      <c r="E61" s="109">
        <v>0</v>
      </c>
      <c r="F61" s="101"/>
      <c r="G61" s="102">
        <v>0</v>
      </c>
      <c r="H61" s="155">
        <f t="shared" si="0"/>
        <v>0</v>
      </c>
      <c r="I61" s="156">
        <v>0</v>
      </c>
      <c r="J61" s="157">
        <f t="shared" si="1"/>
        <v>0</v>
      </c>
      <c r="K61" s="158">
        <f t="shared" si="2"/>
        <v>0</v>
      </c>
      <c r="L61" s="159">
        <f t="shared" si="3"/>
        <v>0</v>
      </c>
      <c r="M61" s="160">
        <f t="shared" si="4"/>
        <v>0</v>
      </c>
    </row>
    <row r="62" spans="1:13" x14ac:dyDescent="0.35">
      <c r="A62" s="96" t="s">
        <v>213</v>
      </c>
      <c r="B62" s="97" t="s">
        <v>135</v>
      </c>
      <c r="C62" s="153">
        <v>1000</v>
      </c>
      <c r="D62" s="154" t="s">
        <v>124</v>
      </c>
      <c r="E62" s="109">
        <v>250</v>
      </c>
      <c r="F62" s="101"/>
      <c r="G62" s="102">
        <v>0</v>
      </c>
      <c r="H62" s="155">
        <f t="shared" si="0"/>
        <v>1250</v>
      </c>
      <c r="I62" s="156">
        <v>0</v>
      </c>
      <c r="J62" s="157">
        <f t="shared" si="1"/>
        <v>0</v>
      </c>
      <c r="K62" s="158">
        <f t="shared" si="2"/>
        <v>0</v>
      </c>
      <c r="L62" s="159">
        <f t="shared" si="3"/>
        <v>0</v>
      </c>
      <c r="M62" s="160">
        <f t="shared" si="4"/>
        <v>0</v>
      </c>
    </row>
    <row r="63" spans="1:13" x14ac:dyDescent="0.35">
      <c r="A63" s="96" t="s">
        <v>214</v>
      </c>
      <c r="B63" s="97" t="s">
        <v>135</v>
      </c>
      <c r="C63" s="153">
        <v>450</v>
      </c>
      <c r="D63" s="154" t="s">
        <v>124</v>
      </c>
      <c r="E63" s="109">
        <v>0</v>
      </c>
      <c r="F63" s="101"/>
      <c r="G63" s="102">
        <v>0</v>
      </c>
      <c r="H63" s="155">
        <f t="shared" si="0"/>
        <v>450</v>
      </c>
      <c r="I63" s="156">
        <v>0</v>
      </c>
      <c r="J63" s="157">
        <f t="shared" si="1"/>
        <v>0</v>
      </c>
      <c r="K63" s="158">
        <f t="shared" si="2"/>
        <v>0</v>
      </c>
      <c r="L63" s="159">
        <f t="shared" si="3"/>
        <v>0</v>
      </c>
      <c r="M63" s="160">
        <f t="shared" si="4"/>
        <v>0</v>
      </c>
    </row>
    <row r="64" spans="1:13" x14ac:dyDescent="0.35">
      <c r="A64" s="96" t="s">
        <v>215</v>
      </c>
      <c r="B64" s="97" t="s">
        <v>135</v>
      </c>
      <c r="C64" s="153">
        <v>1000</v>
      </c>
      <c r="D64" s="154" t="s">
        <v>124</v>
      </c>
      <c r="E64" s="109">
        <v>100</v>
      </c>
      <c r="F64" s="101"/>
      <c r="G64" s="102">
        <v>0</v>
      </c>
      <c r="H64" s="155">
        <f t="shared" si="0"/>
        <v>1100</v>
      </c>
      <c r="I64" s="156">
        <v>0</v>
      </c>
      <c r="J64" s="157">
        <f t="shared" si="1"/>
        <v>0</v>
      </c>
      <c r="K64" s="158">
        <f t="shared" si="2"/>
        <v>0</v>
      </c>
      <c r="L64" s="159">
        <f t="shared" si="3"/>
        <v>0</v>
      </c>
      <c r="M64" s="160">
        <f t="shared" si="4"/>
        <v>0</v>
      </c>
    </row>
    <row r="65" spans="1:13" x14ac:dyDescent="0.35">
      <c r="A65" s="96" t="s">
        <v>216</v>
      </c>
      <c r="B65" s="97" t="s">
        <v>135</v>
      </c>
      <c r="C65" s="153">
        <v>13250</v>
      </c>
      <c r="D65" s="154" t="s">
        <v>124</v>
      </c>
      <c r="E65" s="109">
        <v>1600</v>
      </c>
      <c r="F65" s="101"/>
      <c r="G65" s="102">
        <v>0</v>
      </c>
      <c r="H65" s="155">
        <f t="shared" si="0"/>
        <v>14850</v>
      </c>
      <c r="I65" s="156">
        <v>0</v>
      </c>
      <c r="J65" s="157">
        <f t="shared" si="1"/>
        <v>0</v>
      </c>
      <c r="K65" s="158">
        <f t="shared" si="2"/>
        <v>0</v>
      </c>
      <c r="L65" s="159">
        <f t="shared" si="3"/>
        <v>0</v>
      </c>
      <c r="M65" s="160">
        <f t="shared" si="4"/>
        <v>0</v>
      </c>
    </row>
    <row r="66" spans="1:13" x14ac:dyDescent="0.35">
      <c r="A66" s="96" t="s">
        <v>217</v>
      </c>
      <c r="B66" s="97" t="s">
        <v>135</v>
      </c>
      <c r="C66" s="153">
        <v>630</v>
      </c>
      <c r="D66" s="154" t="s">
        <v>124</v>
      </c>
      <c r="E66" s="109">
        <v>1600</v>
      </c>
      <c r="F66" s="101"/>
      <c r="G66" s="102">
        <v>0</v>
      </c>
      <c r="H66" s="155">
        <f t="shared" si="0"/>
        <v>2230</v>
      </c>
      <c r="I66" s="156">
        <v>0</v>
      </c>
      <c r="J66" s="157">
        <f t="shared" si="1"/>
        <v>0</v>
      </c>
      <c r="K66" s="158">
        <f t="shared" si="2"/>
        <v>0</v>
      </c>
      <c r="L66" s="159">
        <f t="shared" si="3"/>
        <v>0</v>
      </c>
      <c r="M66" s="160">
        <f t="shared" si="4"/>
        <v>0</v>
      </c>
    </row>
    <row r="67" spans="1:13" x14ac:dyDescent="0.35">
      <c r="A67" s="96" t="s">
        <v>217</v>
      </c>
      <c r="B67" s="97"/>
      <c r="C67" s="153">
        <v>0</v>
      </c>
      <c r="D67" s="154" t="s">
        <v>218</v>
      </c>
      <c r="E67" s="109">
        <v>5200</v>
      </c>
      <c r="F67" s="101"/>
      <c r="G67" s="102">
        <v>0</v>
      </c>
      <c r="H67" s="155">
        <f t="shared" si="0"/>
        <v>5200</v>
      </c>
      <c r="I67" s="156">
        <v>0</v>
      </c>
      <c r="J67" s="157">
        <f t="shared" si="1"/>
        <v>0</v>
      </c>
      <c r="K67" s="158">
        <f t="shared" si="2"/>
        <v>0</v>
      </c>
      <c r="L67" s="159">
        <f t="shared" si="3"/>
        <v>0</v>
      </c>
      <c r="M67" s="160">
        <f t="shared" si="4"/>
        <v>0</v>
      </c>
    </row>
    <row r="68" spans="1:13" x14ac:dyDescent="0.35">
      <c r="A68" s="96" t="s">
        <v>219</v>
      </c>
      <c r="B68" s="97" t="s">
        <v>135</v>
      </c>
      <c r="C68" s="153">
        <v>0</v>
      </c>
      <c r="D68" s="154"/>
      <c r="E68" s="109">
        <v>0</v>
      </c>
      <c r="F68" s="101" t="s">
        <v>158</v>
      </c>
      <c r="G68" s="102">
        <v>2120</v>
      </c>
      <c r="H68" s="155">
        <f t="shared" si="0"/>
        <v>2120</v>
      </c>
      <c r="I68" s="156">
        <v>0</v>
      </c>
      <c r="J68" s="157">
        <f t="shared" si="1"/>
        <v>0</v>
      </c>
      <c r="K68" s="158">
        <f t="shared" si="2"/>
        <v>0</v>
      </c>
      <c r="L68" s="159">
        <f t="shared" si="3"/>
        <v>0</v>
      </c>
      <c r="M68" s="160">
        <f t="shared" si="4"/>
        <v>0</v>
      </c>
    </row>
    <row r="69" spans="1:13" x14ac:dyDescent="0.35">
      <c r="A69" s="96" t="s">
        <v>220</v>
      </c>
      <c r="B69" s="97"/>
      <c r="C69" s="153">
        <v>0</v>
      </c>
      <c r="D69" s="154"/>
      <c r="E69" s="109">
        <v>0</v>
      </c>
      <c r="F69" s="101"/>
      <c r="G69" s="102">
        <v>0</v>
      </c>
      <c r="H69" s="155">
        <f t="shared" si="0"/>
        <v>0</v>
      </c>
      <c r="I69" s="156">
        <v>0</v>
      </c>
      <c r="J69" s="157">
        <f t="shared" si="1"/>
        <v>0</v>
      </c>
      <c r="K69" s="158">
        <f t="shared" si="2"/>
        <v>0</v>
      </c>
      <c r="L69" s="159">
        <f t="shared" si="3"/>
        <v>0</v>
      </c>
      <c r="M69" s="160">
        <f t="shared" si="4"/>
        <v>0</v>
      </c>
    </row>
    <row r="70" spans="1:13" x14ac:dyDescent="0.35">
      <c r="A70" s="96" t="s">
        <v>221</v>
      </c>
      <c r="B70" s="97"/>
      <c r="C70" s="153">
        <v>0</v>
      </c>
      <c r="D70" s="154"/>
      <c r="E70" s="109">
        <v>0</v>
      </c>
      <c r="F70" s="101" t="s">
        <v>158</v>
      </c>
      <c r="G70" s="102">
        <v>0</v>
      </c>
      <c r="H70" s="155">
        <f t="shared" si="0"/>
        <v>0</v>
      </c>
      <c r="I70" s="156">
        <v>0</v>
      </c>
      <c r="J70" s="157">
        <f t="shared" si="1"/>
        <v>0</v>
      </c>
      <c r="K70" s="158">
        <f t="shared" si="2"/>
        <v>0</v>
      </c>
      <c r="L70" s="159">
        <f t="shared" si="3"/>
        <v>0</v>
      </c>
      <c r="M70" s="160">
        <f t="shared" si="4"/>
        <v>0</v>
      </c>
    </row>
    <row r="71" spans="1:13" x14ac:dyDescent="0.35">
      <c r="A71" s="161" t="s">
        <v>222</v>
      </c>
      <c r="B71" s="97"/>
      <c r="C71" s="153">
        <v>0</v>
      </c>
      <c r="D71" s="154"/>
      <c r="E71" s="109">
        <v>0</v>
      </c>
      <c r="F71" s="101"/>
      <c r="G71" s="102">
        <v>0</v>
      </c>
      <c r="H71" s="155">
        <f t="shared" si="0"/>
        <v>0</v>
      </c>
      <c r="I71" s="156">
        <v>0</v>
      </c>
      <c r="J71" s="157">
        <f t="shared" si="1"/>
        <v>0</v>
      </c>
      <c r="K71" s="158">
        <f t="shared" si="2"/>
        <v>0</v>
      </c>
      <c r="L71" s="159">
        <f t="shared" si="3"/>
        <v>0</v>
      </c>
      <c r="M71" s="160">
        <f t="shared" si="4"/>
        <v>0</v>
      </c>
    </row>
    <row r="72" spans="1:13" x14ac:dyDescent="0.35">
      <c r="A72" s="96" t="s">
        <v>223</v>
      </c>
      <c r="B72" s="97" t="s">
        <v>135</v>
      </c>
      <c r="C72" s="153">
        <v>0</v>
      </c>
      <c r="D72" s="154"/>
      <c r="E72" s="109">
        <v>0</v>
      </c>
      <c r="F72" s="101"/>
      <c r="G72" s="102">
        <v>0</v>
      </c>
      <c r="H72" s="155">
        <f t="shared" si="0"/>
        <v>0</v>
      </c>
      <c r="I72" s="156">
        <v>0</v>
      </c>
      <c r="J72" s="157">
        <f t="shared" si="1"/>
        <v>0</v>
      </c>
      <c r="K72" s="158">
        <f t="shared" si="2"/>
        <v>0</v>
      </c>
      <c r="L72" s="159">
        <f t="shared" si="3"/>
        <v>0</v>
      </c>
      <c r="M72" s="160">
        <f t="shared" si="4"/>
        <v>0</v>
      </c>
    </row>
    <row r="73" spans="1:13" ht="21" customHeight="1" x14ac:dyDescent="0.35">
      <c r="A73" s="96" t="s">
        <v>224</v>
      </c>
      <c r="B73" s="97" t="s">
        <v>135</v>
      </c>
      <c r="C73" s="153">
        <v>100</v>
      </c>
      <c r="D73" s="154" t="s">
        <v>160</v>
      </c>
      <c r="E73" s="109">
        <v>31200</v>
      </c>
      <c r="F73" s="101" t="s">
        <v>158</v>
      </c>
      <c r="G73" s="102">
        <v>52</v>
      </c>
      <c r="H73" s="155">
        <f t="shared" si="0"/>
        <v>31352</v>
      </c>
      <c r="I73" s="156">
        <v>0</v>
      </c>
      <c r="J73" s="157">
        <f t="shared" si="1"/>
        <v>0</v>
      </c>
      <c r="K73" s="158">
        <f t="shared" si="2"/>
        <v>0</v>
      </c>
      <c r="L73" s="159">
        <f t="shared" si="3"/>
        <v>0</v>
      </c>
      <c r="M73" s="160">
        <f t="shared" si="4"/>
        <v>0</v>
      </c>
    </row>
    <row r="74" spans="1:13" x14ac:dyDescent="0.35">
      <c r="A74" s="96" t="s">
        <v>225</v>
      </c>
      <c r="B74" s="97"/>
      <c r="C74" s="153">
        <v>0</v>
      </c>
      <c r="D74" s="154"/>
      <c r="E74" s="109">
        <v>0</v>
      </c>
      <c r="F74" s="101" t="s">
        <v>158</v>
      </c>
      <c r="G74" s="102">
        <v>0</v>
      </c>
      <c r="H74" s="155">
        <f t="shared" si="0"/>
        <v>0</v>
      </c>
      <c r="I74" s="156">
        <v>0</v>
      </c>
      <c r="J74" s="157">
        <f t="shared" si="1"/>
        <v>0</v>
      </c>
      <c r="K74" s="158">
        <f t="shared" si="2"/>
        <v>0</v>
      </c>
      <c r="L74" s="159">
        <f t="shared" si="3"/>
        <v>0</v>
      </c>
      <c r="M74" s="160">
        <f t="shared" si="4"/>
        <v>0</v>
      </c>
    </row>
    <row r="75" spans="1:13" ht="17.5" customHeight="1" x14ac:dyDescent="0.35">
      <c r="A75" s="162" t="s">
        <v>226</v>
      </c>
      <c r="B75" s="97" t="s">
        <v>135</v>
      </c>
      <c r="C75" s="153">
        <v>220</v>
      </c>
      <c r="D75" s="154"/>
      <c r="E75" s="109">
        <v>0</v>
      </c>
      <c r="F75" s="101"/>
      <c r="G75" s="102">
        <v>0</v>
      </c>
      <c r="H75" s="155">
        <f t="shared" si="0"/>
        <v>220</v>
      </c>
      <c r="I75" s="156">
        <v>0</v>
      </c>
      <c r="J75" s="157">
        <f t="shared" si="1"/>
        <v>0</v>
      </c>
      <c r="K75" s="158">
        <f t="shared" si="2"/>
        <v>0</v>
      </c>
      <c r="L75" s="159">
        <f t="shared" si="3"/>
        <v>0</v>
      </c>
      <c r="M75" s="160">
        <f t="shared" si="4"/>
        <v>0</v>
      </c>
    </row>
    <row r="76" spans="1:13" ht="18.649999999999999" customHeight="1" x14ac:dyDescent="0.35">
      <c r="A76" s="96" t="s">
        <v>227</v>
      </c>
      <c r="B76" s="97" t="s">
        <v>135</v>
      </c>
      <c r="C76" s="153">
        <v>0</v>
      </c>
      <c r="D76" s="154"/>
      <c r="E76" s="109">
        <v>0</v>
      </c>
      <c r="F76" s="101"/>
      <c r="G76" s="102">
        <v>0</v>
      </c>
      <c r="H76" s="155">
        <f t="shared" si="0"/>
        <v>0</v>
      </c>
      <c r="I76" s="156">
        <v>0</v>
      </c>
      <c r="J76" s="157">
        <f t="shared" ref="J76:J145" si="5">C76*I76</f>
        <v>0</v>
      </c>
      <c r="K76" s="158">
        <f t="shared" ref="K76:K145" si="6">E76*I76</f>
        <v>0</v>
      </c>
      <c r="L76" s="159">
        <f t="shared" ref="L76:L145" si="7">G76*I76</f>
        <v>0</v>
      </c>
      <c r="M76" s="160">
        <f t="shared" ref="M76:M145" si="8">SUM(J76:L76)</f>
        <v>0</v>
      </c>
    </row>
    <row r="77" spans="1:13" ht="17.5" customHeight="1" x14ac:dyDescent="0.35">
      <c r="A77" s="96" t="s">
        <v>228</v>
      </c>
      <c r="B77" s="97" t="s">
        <v>135</v>
      </c>
      <c r="C77" s="153">
        <v>0</v>
      </c>
      <c r="D77" s="154"/>
      <c r="E77" s="109">
        <v>0</v>
      </c>
      <c r="F77" s="101"/>
      <c r="G77" s="102">
        <v>0</v>
      </c>
      <c r="H77" s="155">
        <f t="shared" si="0"/>
        <v>0</v>
      </c>
      <c r="I77" s="156">
        <v>0</v>
      </c>
      <c r="J77" s="157">
        <f t="shared" si="5"/>
        <v>0</v>
      </c>
      <c r="K77" s="158">
        <f t="shared" si="6"/>
        <v>0</v>
      </c>
      <c r="L77" s="159">
        <f t="shared" si="7"/>
        <v>0</v>
      </c>
      <c r="M77" s="160">
        <f t="shared" si="8"/>
        <v>0</v>
      </c>
    </row>
    <row r="78" spans="1:13" x14ac:dyDescent="0.35">
      <c r="A78" s="96" t="s">
        <v>229</v>
      </c>
      <c r="B78" s="97" t="s">
        <v>135</v>
      </c>
      <c r="C78" s="153">
        <v>0</v>
      </c>
      <c r="D78" s="154"/>
      <c r="E78" s="109">
        <v>0</v>
      </c>
      <c r="F78" s="101"/>
      <c r="G78" s="102">
        <v>0</v>
      </c>
      <c r="H78" s="155">
        <f t="shared" si="0"/>
        <v>0</v>
      </c>
      <c r="I78" s="156">
        <v>0</v>
      </c>
      <c r="J78" s="157">
        <f t="shared" si="5"/>
        <v>0</v>
      </c>
      <c r="K78" s="158">
        <f t="shared" si="6"/>
        <v>0</v>
      </c>
      <c r="L78" s="159">
        <f t="shared" si="7"/>
        <v>0</v>
      </c>
      <c r="M78" s="160">
        <f t="shared" si="8"/>
        <v>0</v>
      </c>
    </row>
    <row r="79" spans="1:13" x14ac:dyDescent="0.35">
      <c r="A79" s="96" t="s">
        <v>230</v>
      </c>
      <c r="B79" s="97" t="s">
        <v>135</v>
      </c>
      <c r="C79" s="153">
        <v>0</v>
      </c>
      <c r="D79" s="154"/>
      <c r="E79" s="109">
        <v>0</v>
      </c>
      <c r="F79" s="101"/>
      <c r="G79" s="102">
        <v>0</v>
      </c>
      <c r="H79" s="155">
        <f t="shared" si="0"/>
        <v>0</v>
      </c>
      <c r="I79" s="156">
        <v>0</v>
      </c>
      <c r="J79" s="157">
        <f t="shared" si="5"/>
        <v>0</v>
      </c>
      <c r="K79" s="158">
        <f t="shared" si="6"/>
        <v>0</v>
      </c>
      <c r="L79" s="159">
        <f t="shared" si="7"/>
        <v>0</v>
      </c>
      <c r="M79" s="160">
        <f t="shared" si="8"/>
        <v>0</v>
      </c>
    </row>
    <row r="80" spans="1:13" x14ac:dyDescent="0.35">
      <c r="A80" s="96" t="s">
        <v>231</v>
      </c>
      <c r="B80" s="97" t="s">
        <v>135</v>
      </c>
      <c r="C80" s="153">
        <v>0</v>
      </c>
      <c r="D80" s="154"/>
      <c r="E80" s="109">
        <v>0</v>
      </c>
      <c r="F80" s="101" t="s">
        <v>158</v>
      </c>
      <c r="G80" s="102">
        <v>0</v>
      </c>
      <c r="H80" s="155">
        <f t="shared" si="0"/>
        <v>0</v>
      </c>
      <c r="I80" s="156">
        <v>0</v>
      </c>
      <c r="J80" s="157">
        <f t="shared" si="5"/>
        <v>0</v>
      </c>
      <c r="K80" s="158">
        <f t="shared" si="6"/>
        <v>0</v>
      </c>
      <c r="L80" s="159">
        <f t="shared" si="7"/>
        <v>0</v>
      </c>
      <c r="M80" s="160">
        <f t="shared" si="8"/>
        <v>0</v>
      </c>
    </row>
    <row r="81" spans="1:13" x14ac:dyDescent="0.35">
      <c r="A81" s="96" t="s">
        <v>232</v>
      </c>
      <c r="B81" s="97" t="s">
        <v>135</v>
      </c>
      <c r="C81" s="153">
        <v>0</v>
      </c>
      <c r="D81" s="154"/>
      <c r="E81" s="109">
        <v>0</v>
      </c>
      <c r="F81" s="101" t="s">
        <v>158</v>
      </c>
      <c r="G81" s="102">
        <v>0</v>
      </c>
      <c r="H81" s="155">
        <f t="shared" si="0"/>
        <v>0</v>
      </c>
      <c r="I81" s="156">
        <v>0</v>
      </c>
      <c r="J81" s="157">
        <f t="shared" si="5"/>
        <v>0</v>
      </c>
      <c r="K81" s="158">
        <f t="shared" si="6"/>
        <v>0</v>
      </c>
      <c r="L81" s="159">
        <f t="shared" si="7"/>
        <v>0</v>
      </c>
      <c r="M81" s="160">
        <f t="shared" si="8"/>
        <v>0</v>
      </c>
    </row>
    <row r="82" spans="1:13" x14ac:dyDescent="0.35">
      <c r="A82" s="96" t="s">
        <v>233</v>
      </c>
      <c r="B82" s="97" t="s">
        <v>135</v>
      </c>
      <c r="C82" s="153">
        <v>295</v>
      </c>
      <c r="D82" s="154"/>
      <c r="E82" s="109">
        <v>0</v>
      </c>
      <c r="F82" s="101"/>
      <c r="G82" s="102">
        <v>0</v>
      </c>
      <c r="H82" s="155">
        <f t="shared" si="0"/>
        <v>295</v>
      </c>
      <c r="I82" s="156">
        <v>0</v>
      </c>
      <c r="J82" s="157">
        <f t="shared" si="5"/>
        <v>0</v>
      </c>
      <c r="K82" s="158">
        <f t="shared" si="6"/>
        <v>0</v>
      </c>
      <c r="L82" s="159">
        <f t="shared" si="7"/>
        <v>0</v>
      </c>
      <c r="M82" s="160">
        <f t="shared" si="8"/>
        <v>0</v>
      </c>
    </row>
    <row r="83" spans="1:13" x14ac:dyDescent="0.35">
      <c r="A83" s="96" t="s">
        <v>234</v>
      </c>
      <c r="B83" s="97" t="s">
        <v>135</v>
      </c>
      <c r="C83" s="153">
        <v>0</v>
      </c>
      <c r="D83" s="154"/>
      <c r="E83" s="109">
        <v>0</v>
      </c>
      <c r="F83" s="101"/>
      <c r="G83" s="102">
        <v>0</v>
      </c>
      <c r="H83" s="155">
        <f t="shared" si="0"/>
        <v>0</v>
      </c>
      <c r="I83" s="156">
        <v>0</v>
      </c>
      <c r="J83" s="157">
        <f t="shared" si="5"/>
        <v>0</v>
      </c>
      <c r="K83" s="158">
        <f t="shared" si="6"/>
        <v>0</v>
      </c>
      <c r="L83" s="159">
        <f t="shared" si="7"/>
        <v>0</v>
      </c>
      <c r="M83" s="160">
        <f t="shared" si="8"/>
        <v>0</v>
      </c>
    </row>
    <row r="84" spans="1:13" x14ac:dyDescent="0.35">
      <c r="A84" s="96" t="s">
        <v>235</v>
      </c>
      <c r="B84" s="97" t="s">
        <v>135</v>
      </c>
      <c r="C84" s="153">
        <v>0</v>
      </c>
      <c r="D84" s="154"/>
      <c r="E84" s="109">
        <v>0</v>
      </c>
      <c r="F84" s="101" t="s">
        <v>158</v>
      </c>
      <c r="G84" s="102">
        <v>57</v>
      </c>
      <c r="H84" s="155">
        <f t="shared" si="0"/>
        <v>57</v>
      </c>
      <c r="I84" s="156">
        <v>0</v>
      </c>
      <c r="J84" s="157">
        <f t="shared" si="5"/>
        <v>0</v>
      </c>
      <c r="K84" s="158">
        <f t="shared" si="6"/>
        <v>0</v>
      </c>
      <c r="L84" s="159">
        <f t="shared" si="7"/>
        <v>0</v>
      </c>
      <c r="M84" s="160">
        <f t="shared" si="8"/>
        <v>0</v>
      </c>
    </row>
    <row r="85" spans="1:13" x14ac:dyDescent="0.35">
      <c r="A85" s="96" t="s">
        <v>236</v>
      </c>
      <c r="B85" s="97" t="s">
        <v>135</v>
      </c>
      <c r="C85" s="153">
        <v>0</v>
      </c>
      <c r="D85" s="154"/>
      <c r="E85" s="109">
        <v>0</v>
      </c>
      <c r="F85" s="101"/>
      <c r="G85" s="102">
        <v>0</v>
      </c>
      <c r="H85" s="155">
        <f t="shared" si="0"/>
        <v>0</v>
      </c>
      <c r="I85" s="156">
        <v>0</v>
      </c>
      <c r="J85" s="157">
        <f t="shared" si="5"/>
        <v>0</v>
      </c>
      <c r="K85" s="158">
        <f t="shared" si="6"/>
        <v>0</v>
      </c>
      <c r="L85" s="159">
        <f t="shared" si="7"/>
        <v>0</v>
      </c>
      <c r="M85" s="160">
        <f t="shared" si="8"/>
        <v>0</v>
      </c>
    </row>
    <row r="86" spans="1:13" x14ac:dyDescent="0.35">
      <c r="A86" s="96" t="s">
        <v>237</v>
      </c>
      <c r="B86" s="97" t="s">
        <v>238</v>
      </c>
      <c r="C86" s="153">
        <v>0</v>
      </c>
      <c r="D86" s="154"/>
      <c r="E86" s="109">
        <v>0</v>
      </c>
      <c r="F86" s="101"/>
      <c r="G86" s="102">
        <v>0</v>
      </c>
      <c r="H86" s="155">
        <f t="shared" si="0"/>
        <v>0</v>
      </c>
      <c r="I86" s="156">
        <v>0</v>
      </c>
      <c r="J86" s="157">
        <f t="shared" si="5"/>
        <v>0</v>
      </c>
      <c r="K86" s="158">
        <f t="shared" si="6"/>
        <v>0</v>
      </c>
      <c r="L86" s="159">
        <f t="shared" si="7"/>
        <v>0</v>
      </c>
      <c r="M86" s="160">
        <f t="shared" si="8"/>
        <v>0</v>
      </c>
    </row>
    <row r="87" spans="1:13" x14ac:dyDescent="0.35">
      <c r="A87" s="96" t="s">
        <v>239</v>
      </c>
      <c r="B87" s="97" t="s">
        <v>238</v>
      </c>
      <c r="C87" s="153">
        <v>0</v>
      </c>
      <c r="D87" s="154"/>
      <c r="E87" s="109">
        <v>0</v>
      </c>
      <c r="F87" s="101"/>
      <c r="G87" s="102">
        <v>0</v>
      </c>
      <c r="H87" s="155">
        <f t="shared" si="0"/>
        <v>0</v>
      </c>
      <c r="I87" s="156">
        <v>0</v>
      </c>
      <c r="J87" s="157">
        <f t="shared" si="5"/>
        <v>0</v>
      </c>
      <c r="K87" s="158">
        <f t="shared" si="6"/>
        <v>0</v>
      </c>
      <c r="L87" s="159">
        <f t="shared" si="7"/>
        <v>0</v>
      </c>
      <c r="M87" s="160">
        <f t="shared" si="8"/>
        <v>0</v>
      </c>
    </row>
    <row r="88" spans="1:13" x14ac:dyDescent="0.35">
      <c r="A88" s="96" t="s">
        <v>240</v>
      </c>
      <c r="B88" s="97" t="s">
        <v>238</v>
      </c>
      <c r="C88" s="153">
        <v>0</v>
      </c>
      <c r="D88" s="154"/>
      <c r="E88" s="109">
        <v>0</v>
      </c>
      <c r="F88" s="101"/>
      <c r="G88" s="102">
        <v>0</v>
      </c>
      <c r="H88" s="155">
        <f t="shared" si="0"/>
        <v>0</v>
      </c>
      <c r="I88" s="156">
        <v>0</v>
      </c>
      <c r="J88" s="157">
        <f t="shared" si="5"/>
        <v>0</v>
      </c>
      <c r="K88" s="158">
        <f t="shared" si="6"/>
        <v>0</v>
      </c>
      <c r="L88" s="159">
        <f t="shared" si="7"/>
        <v>0</v>
      </c>
      <c r="M88" s="160">
        <f t="shared" si="8"/>
        <v>0</v>
      </c>
    </row>
    <row r="89" spans="1:13" x14ac:dyDescent="0.35">
      <c r="A89" s="96" t="s">
        <v>180</v>
      </c>
      <c r="B89" s="97" t="s">
        <v>238</v>
      </c>
      <c r="C89" s="153">
        <v>260</v>
      </c>
      <c r="D89" s="154"/>
      <c r="E89" s="109">
        <v>0</v>
      </c>
      <c r="F89" s="101"/>
      <c r="G89" s="102">
        <v>0</v>
      </c>
      <c r="H89" s="155">
        <f t="shared" si="0"/>
        <v>260</v>
      </c>
      <c r="I89" s="156">
        <v>0</v>
      </c>
      <c r="J89" s="157">
        <f t="shared" si="5"/>
        <v>0</v>
      </c>
      <c r="K89" s="158">
        <f t="shared" si="6"/>
        <v>0</v>
      </c>
      <c r="L89" s="159">
        <f t="shared" si="7"/>
        <v>0</v>
      </c>
      <c r="M89" s="160">
        <f t="shared" si="8"/>
        <v>0</v>
      </c>
    </row>
    <row r="90" spans="1:13" x14ac:dyDescent="0.35">
      <c r="A90" s="96" t="s">
        <v>241</v>
      </c>
      <c r="B90" s="97" t="s">
        <v>238</v>
      </c>
      <c r="C90" s="153">
        <v>910</v>
      </c>
      <c r="D90" s="154"/>
      <c r="E90" s="109">
        <v>0</v>
      </c>
      <c r="F90" s="101"/>
      <c r="G90" s="102">
        <v>0</v>
      </c>
      <c r="H90" s="155">
        <f t="shared" si="0"/>
        <v>910</v>
      </c>
      <c r="I90" s="156">
        <v>0</v>
      </c>
      <c r="J90" s="157">
        <f t="shared" si="5"/>
        <v>0</v>
      </c>
      <c r="K90" s="158">
        <f t="shared" si="6"/>
        <v>0</v>
      </c>
      <c r="L90" s="159">
        <f t="shared" si="7"/>
        <v>0</v>
      </c>
      <c r="M90" s="160">
        <f t="shared" si="8"/>
        <v>0</v>
      </c>
    </row>
    <row r="91" spans="1:13" x14ac:dyDescent="0.35">
      <c r="A91" s="96" t="s">
        <v>205</v>
      </c>
      <c r="B91" s="97" t="s">
        <v>238</v>
      </c>
      <c r="C91" s="153">
        <v>54400</v>
      </c>
      <c r="D91" s="154"/>
      <c r="E91" s="109">
        <v>0</v>
      </c>
      <c r="F91" s="101"/>
      <c r="G91" s="102">
        <v>0</v>
      </c>
      <c r="H91" s="155">
        <f t="shared" si="0"/>
        <v>54400</v>
      </c>
      <c r="I91" s="156">
        <v>0</v>
      </c>
      <c r="J91" s="157">
        <f t="shared" si="5"/>
        <v>0</v>
      </c>
      <c r="K91" s="158">
        <f t="shared" si="6"/>
        <v>0</v>
      </c>
      <c r="L91" s="159">
        <f t="shared" si="7"/>
        <v>0</v>
      </c>
      <c r="M91" s="160">
        <f t="shared" si="8"/>
        <v>0</v>
      </c>
    </row>
    <row r="92" spans="1:13" x14ac:dyDescent="0.35">
      <c r="A92" s="96" t="s">
        <v>242</v>
      </c>
      <c r="B92" s="97" t="s">
        <v>238</v>
      </c>
      <c r="C92" s="153">
        <v>8490</v>
      </c>
      <c r="D92" s="154"/>
      <c r="E92" s="109">
        <v>0</v>
      </c>
      <c r="F92" s="101"/>
      <c r="G92" s="102">
        <v>0</v>
      </c>
      <c r="H92" s="155">
        <f t="shared" si="0"/>
        <v>8490</v>
      </c>
      <c r="I92" s="156">
        <v>0</v>
      </c>
      <c r="J92" s="157">
        <f t="shared" si="5"/>
        <v>0</v>
      </c>
      <c r="K92" s="158">
        <f t="shared" si="6"/>
        <v>0</v>
      </c>
      <c r="L92" s="159">
        <f t="shared" si="7"/>
        <v>0</v>
      </c>
      <c r="M92" s="160">
        <f t="shared" si="8"/>
        <v>0</v>
      </c>
    </row>
    <row r="93" spans="1:13" x14ac:dyDescent="0.35">
      <c r="A93" s="96" t="s">
        <v>243</v>
      </c>
      <c r="B93" s="97" t="s">
        <v>238</v>
      </c>
      <c r="C93" s="153">
        <v>5820</v>
      </c>
      <c r="D93" s="154"/>
      <c r="E93" s="109">
        <v>0</v>
      </c>
      <c r="F93" s="101"/>
      <c r="G93" s="102">
        <v>0</v>
      </c>
      <c r="H93" s="155">
        <f t="shared" si="0"/>
        <v>5820</v>
      </c>
      <c r="I93" s="156">
        <v>0</v>
      </c>
      <c r="J93" s="157">
        <f t="shared" si="5"/>
        <v>0</v>
      </c>
      <c r="K93" s="158">
        <f t="shared" si="6"/>
        <v>0</v>
      </c>
      <c r="L93" s="159">
        <f t="shared" si="7"/>
        <v>0</v>
      </c>
      <c r="M93" s="160">
        <f t="shared" si="8"/>
        <v>0</v>
      </c>
    </row>
    <row r="94" spans="1:13" x14ac:dyDescent="0.35">
      <c r="A94" s="96" t="s">
        <v>244</v>
      </c>
      <c r="B94" s="97" t="s">
        <v>238</v>
      </c>
      <c r="C94" s="153">
        <v>0</v>
      </c>
      <c r="D94" s="154"/>
      <c r="E94" s="109">
        <v>0</v>
      </c>
      <c r="F94" s="101"/>
      <c r="G94" s="102">
        <v>0</v>
      </c>
      <c r="H94" s="155">
        <f t="shared" si="0"/>
        <v>0</v>
      </c>
      <c r="I94" s="156">
        <v>0</v>
      </c>
      <c r="J94" s="157">
        <f t="shared" si="5"/>
        <v>0</v>
      </c>
      <c r="K94" s="158">
        <f t="shared" si="6"/>
        <v>0</v>
      </c>
      <c r="L94" s="159">
        <f t="shared" si="7"/>
        <v>0</v>
      </c>
      <c r="M94" s="160">
        <f t="shared" si="8"/>
        <v>0</v>
      </c>
    </row>
    <row r="95" spans="1:13" x14ac:dyDescent="0.35">
      <c r="A95" s="96" t="s">
        <v>245</v>
      </c>
      <c r="B95" s="97" t="s">
        <v>246</v>
      </c>
      <c r="C95" s="153">
        <v>0</v>
      </c>
      <c r="D95" s="154"/>
      <c r="E95" s="109">
        <v>0</v>
      </c>
      <c r="F95" s="101"/>
      <c r="G95" s="102">
        <v>0</v>
      </c>
      <c r="H95" s="155">
        <f t="shared" si="0"/>
        <v>0</v>
      </c>
      <c r="I95" s="156">
        <v>0</v>
      </c>
      <c r="J95" s="157">
        <f t="shared" si="5"/>
        <v>0</v>
      </c>
      <c r="K95" s="158">
        <f t="shared" si="6"/>
        <v>0</v>
      </c>
      <c r="L95" s="159">
        <f t="shared" si="7"/>
        <v>0</v>
      </c>
      <c r="M95" s="160">
        <f t="shared" si="8"/>
        <v>0</v>
      </c>
    </row>
    <row r="96" spans="1:13" x14ac:dyDescent="0.35">
      <c r="A96" s="96" t="s">
        <v>247</v>
      </c>
      <c r="B96" s="97" t="s">
        <v>246</v>
      </c>
      <c r="C96" s="153">
        <v>425</v>
      </c>
      <c r="D96" s="154"/>
      <c r="E96" s="109">
        <v>0</v>
      </c>
      <c r="F96" s="101"/>
      <c r="G96" s="102">
        <v>0</v>
      </c>
      <c r="H96" s="155">
        <f t="shared" si="0"/>
        <v>425</v>
      </c>
      <c r="I96" s="156">
        <v>0</v>
      </c>
      <c r="J96" s="157">
        <f t="shared" si="5"/>
        <v>0</v>
      </c>
      <c r="K96" s="158">
        <f t="shared" si="6"/>
        <v>0</v>
      </c>
      <c r="L96" s="159">
        <f t="shared" si="7"/>
        <v>0</v>
      </c>
      <c r="M96" s="160">
        <f t="shared" si="8"/>
        <v>0</v>
      </c>
    </row>
    <row r="97" spans="1:13" x14ac:dyDescent="0.35">
      <c r="A97" s="96" t="s">
        <v>248</v>
      </c>
      <c r="B97" s="97" t="s">
        <v>246</v>
      </c>
      <c r="C97" s="153">
        <v>710</v>
      </c>
      <c r="D97" s="154"/>
      <c r="E97" s="109">
        <v>0</v>
      </c>
      <c r="F97" s="101"/>
      <c r="G97" s="102">
        <v>0</v>
      </c>
      <c r="H97" s="155">
        <f t="shared" si="0"/>
        <v>710</v>
      </c>
      <c r="I97" s="156">
        <v>0</v>
      </c>
      <c r="J97" s="157"/>
      <c r="K97" s="158">
        <f t="shared" si="6"/>
        <v>0</v>
      </c>
      <c r="L97" s="159">
        <f t="shared" si="7"/>
        <v>0</v>
      </c>
      <c r="M97" s="160"/>
    </row>
    <row r="98" spans="1:13" x14ac:dyDescent="0.35">
      <c r="A98" s="96" t="s">
        <v>216</v>
      </c>
      <c r="B98" s="97" t="s">
        <v>246</v>
      </c>
      <c r="C98" s="153">
        <v>72100</v>
      </c>
      <c r="D98" s="154"/>
      <c r="E98" s="109">
        <v>0</v>
      </c>
      <c r="F98" s="101"/>
      <c r="G98" s="102">
        <v>0</v>
      </c>
      <c r="H98" s="155">
        <f t="shared" si="0"/>
        <v>72100</v>
      </c>
      <c r="I98" s="156">
        <v>0</v>
      </c>
      <c r="J98" s="157">
        <f t="shared" si="5"/>
        <v>0</v>
      </c>
      <c r="K98" s="158">
        <f t="shared" si="6"/>
        <v>0</v>
      </c>
      <c r="L98" s="159">
        <f t="shared" si="7"/>
        <v>0</v>
      </c>
      <c r="M98" s="160">
        <f t="shared" si="8"/>
        <v>0</v>
      </c>
    </row>
    <row r="99" spans="1:13" x14ac:dyDescent="0.35">
      <c r="A99" s="96" t="s">
        <v>249</v>
      </c>
      <c r="B99" s="97" t="s">
        <v>246</v>
      </c>
      <c r="C99" s="153">
        <v>7140</v>
      </c>
      <c r="D99" s="154"/>
      <c r="E99" s="109">
        <v>0</v>
      </c>
      <c r="F99" s="101"/>
      <c r="G99" s="102">
        <v>0</v>
      </c>
      <c r="H99" s="155">
        <f t="shared" si="0"/>
        <v>7140</v>
      </c>
      <c r="I99" s="156">
        <v>0</v>
      </c>
      <c r="J99" s="157">
        <f t="shared" si="5"/>
        <v>0</v>
      </c>
      <c r="K99" s="158">
        <f t="shared" si="6"/>
        <v>0</v>
      </c>
      <c r="L99" s="159">
        <f t="shared" si="7"/>
        <v>0</v>
      </c>
      <c r="M99" s="160">
        <f t="shared" si="8"/>
        <v>0</v>
      </c>
    </row>
    <row r="100" spans="1:13" x14ac:dyDescent="0.35">
      <c r="A100" s="96" t="s">
        <v>250</v>
      </c>
      <c r="B100" s="97" t="s">
        <v>246</v>
      </c>
      <c r="C100" s="153">
        <v>13600</v>
      </c>
      <c r="D100" s="154"/>
      <c r="E100" s="109">
        <v>0</v>
      </c>
      <c r="F100" s="101"/>
      <c r="G100" s="102">
        <v>0</v>
      </c>
      <c r="H100" s="155">
        <f t="shared" si="0"/>
        <v>13600</v>
      </c>
      <c r="I100" s="156">
        <v>0</v>
      </c>
      <c r="J100" s="157">
        <f t="shared" si="5"/>
        <v>0</v>
      </c>
      <c r="K100" s="158">
        <f t="shared" si="6"/>
        <v>0</v>
      </c>
      <c r="L100" s="159">
        <f t="shared" si="7"/>
        <v>0</v>
      </c>
      <c r="M100" s="160">
        <f t="shared" si="8"/>
        <v>0</v>
      </c>
    </row>
    <row r="101" spans="1:13" ht="16" customHeight="1" x14ac:dyDescent="0.35">
      <c r="A101" s="96" t="s">
        <v>251</v>
      </c>
      <c r="B101" s="97" t="s">
        <v>246</v>
      </c>
      <c r="C101" s="153">
        <v>147</v>
      </c>
      <c r="D101" s="154"/>
      <c r="E101" s="109">
        <v>0</v>
      </c>
      <c r="F101" s="101"/>
      <c r="G101" s="102">
        <v>0</v>
      </c>
      <c r="H101" s="155">
        <f t="shared" si="0"/>
        <v>147</v>
      </c>
      <c r="I101" s="156">
        <v>0</v>
      </c>
      <c r="J101" s="157">
        <f t="shared" si="5"/>
        <v>0</v>
      </c>
      <c r="K101" s="158">
        <f t="shared" si="6"/>
        <v>0</v>
      </c>
      <c r="L101" s="159">
        <f t="shared" si="7"/>
        <v>0</v>
      </c>
      <c r="M101" s="160">
        <f t="shared" si="8"/>
        <v>0</v>
      </c>
    </row>
    <row r="102" spans="1:13" x14ac:dyDescent="0.35">
      <c r="A102" s="96" t="s">
        <v>252</v>
      </c>
      <c r="B102" s="97" t="s">
        <v>169</v>
      </c>
      <c r="C102" s="153">
        <v>2602</v>
      </c>
      <c r="D102" s="154"/>
      <c r="E102" s="109">
        <v>0</v>
      </c>
      <c r="F102" s="101"/>
      <c r="G102" s="102">
        <v>0</v>
      </c>
      <c r="H102" s="155">
        <f t="shared" si="0"/>
        <v>2602</v>
      </c>
      <c r="I102" s="156">
        <v>0</v>
      </c>
      <c r="J102" s="157">
        <f t="shared" si="5"/>
        <v>0</v>
      </c>
      <c r="K102" s="158">
        <f t="shared" si="6"/>
        <v>0</v>
      </c>
      <c r="L102" s="159">
        <f t="shared" si="7"/>
        <v>0</v>
      </c>
      <c r="M102" s="160">
        <f t="shared" si="8"/>
        <v>0</v>
      </c>
    </row>
    <row r="103" spans="1:13" x14ac:dyDescent="0.35">
      <c r="A103" s="96" t="s">
        <v>253</v>
      </c>
      <c r="B103" s="97" t="s">
        <v>169</v>
      </c>
      <c r="C103" s="153">
        <v>282</v>
      </c>
      <c r="D103" s="154"/>
      <c r="E103" s="109">
        <v>0</v>
      </c>
      <c r="F103" s="101"/>
      <c r="G103" s="102">
        <v>0</v>
      </c>
      <c r="H103" s="155">
        <f t="shared" si="0"/>
        <v>282</v>
      </c>
      <c r="I103" s="156">
        <v>0</v>
      </c>
      <c r="J103" s="157">
        <f t="shared" si="5"/>
        <v>0</v>
      </c>
      <c r="K103" s="158">
        <f t="shared" si="6"/>
        <v>0</v>
      </c>
      <c r="L103" s="159">
        <f t="shared" si="7"/>
        <v>0</v>
      </c>
      <c r="M103" s="160">
        <f t="shared" si="8"/>
        <v>0</v>
      </c>
    </row>
    <row r="104" spans="1:13" x14ac:dyDescent="0.35">
      <c r="A104" s="96" t="s">
        <v>254</v>
      </c>
      <c r="B104" s="97" t="s">
        <v>169</v>
      </c>
      <c r="C104" s="153">
        <v>577</v>
      </c>
      <c r="D104" s="154"/>
      <c r="E104" s="109">
        <v>0</v>
      </c>
      <c r="F104" s="101"/>
      <c r="G104" s="102">
        <v>0</v>
      </c>
      <c r="H104" s="155">
        <f t="shared" si="0"/>
        <v>577</v>
      </c>
      <c r="I104" s="156">
        <v>0</v>
      </c>
      <c r="J104" s="157"/>
      <c r="K104" s="158">
        <f t="shared" si="6"/>
        <v>0</v>
      </c>
      <c r="L104" s="159">
        <f t="shared" si="7"/>
        <v>0</v>
      </c>
      <c r="M104" s="160"/>
    </row>
    <row r="105" spans="1:13" x14ac:dyDescent="0.35">
      <c r="A105" s="96" t="s">
        <v>255</v>
      </c>
      <c r="B105" s="97" t="s">
        <v>169</v>
      </c>
      <c r="C105" s="153">
        <v>51</v>
      </c>
      <c r="D105" s="154"/>
      <c r="E105" s="109">
        <v>0</v>
      </c>
      <c r="F105" s="101"/>
      <c r="G105" s="102">
        <v>0</v>
      </c>
      <c r="H105" s="155">
        <f t="shared" si="0"/>
        <v>51</v>
      </c>
      <c r="I105" s="156">
        <v>0</v>
      </c>
      <c r="J105" s="157"/>
      <c r="K105" s="158">
        <f t="shared" si="6"/>
        <v>0</v>
      </c>
      <c r="L105" s="159">
        <f t="shared" si="7"/>
        <v>0</v>
      </c>
      <c r="M105" s="160"/>
    </row>
    <row r="106" spans="1:13" x14ac:dyDescent="0.35">
      <c r="A106" s="96" t="s">
        <v>256</v>
      </c>
      <c r="B106" s="97" t="s">
        <v>169</v>
      </c>
      <c r="C106" s="153">
        <v>111500</v>
      </c>
      <c r="D106" s="154"/>
      <c r="E106" s="109">
        <v>0</v>
      </c>
      <c r="F106" s="101"/>
      <c r="G106" s="102">
        <v>0</v>
      </c>
      <c r="H106" s="155">
        <f t="shared" si="0"/>
        <v>111500</v>
      </c>
      <c r="I106" s="156">
        <v>0</v>
      </c>
      <c r="J106" s="157">
        <f t="shared" si="5"/>
        <v>0</v>
      </c>
      <c r="K106" s="158">
        <f t="shared" si="6"/>
        <v>0</v>
      </c>
      <c r="L106" s="159">
        <f t="shared" si="7"/>
        <v>0</v>
      </c>
      <c r="M106" s="160">
        <f t="shared" si="8"/>
        <v>0</v>
      </c>
    </row>
    <row r="107" spans="1:13" x14ac:dyDescent="0.35">
      <c r="A107" s="96" t="s">
        <v>257</v>
      </c>
      <c r="B107" s="97" t="s">
        <v>258</v>
      </c>
      <c r="C107" s="153">
        <v>0</v>
      </c>
      <c r="D107" s="154"/>
      <c r="E107" s="109">
        <v>0</v>
      </c>
      <c r="F107" s="101"/>
      <c r="G107" s="102">
        <v>0</v>
      </c>
      <c r="H107" s="155">
        <f t="shared" si="0"/>
        <v>0</v>
      </c>
      <c r="I107" s="156">
        <v>0</v>
      </c>
      <c r="J107" s="157">
        <f t="shared" si="5"/>
        <v>0</v>
      </c>
      <c r="K107" s="158">
        <f t="shared" si="6"/>
        <v>0</v>
      </c>
      <c r="L107" s="159">
        <f t="shared" si="7"/>
        <v>0</v>
      </c>
      <c r="M107" s="160">
        <f t="shared" si="8"/>
        <v>0</v>
      </c>
    </row>
    <row r="108" spans="1:13" x14ac:dyDescent="0.35">
      <c r="A108" s="96" t="s">
        <v>259</v>
      </c>
      <c r="B108" s="97" t="s">
        <v>258</v>
      </c>
      <c r="C108" s="153">
        <v>138</v>
      </c>
      <c r="D108" s="154" t="s">
        <v>30</v>
      </c>
      <c r="E108" s="109">
        <v>1550</v>
      </c>
      <c r="F108" s="101" t="s">
        <v>158</v>
      </c>
      <c r="G108" s="102">
        <v>5200</v>
      </c>
      <c r="H108" s="155">
        <f t="shared" si="0"/>
        <v>6888</v>
      </c>
      <c r="I108" s="156">
        <v>0</v>
      </c>
      <c r="J108" s="157">
        <f t="shared" si="5"/>
        <v>0</v>
      </c>
      <c r="K108" s="158">
        <f t="shared" si="6"/>
        <v>0</v>
      </c>
      <c r="L108" s="159">
        <f t="shared" si="7"/>
        <v>0</v>
      </c>
      <c r="M108" s="160">
        <f t="shared" si="8"/>
        <v>0</v>
      </c>
    </row>
    <row r="109" spans="1:13" x14ac:dyDescent="0.35">
      <c r="A109" s="96" t="s">
        <v>260</v>
      </c>
      <c r="B109" s="97" t="s">
        <v>258</v>
      </c>
      <c r="C109" s="153">
        <v>161</v>
      </c>
      <c r="D109" s="154"/>
      <c r="E109" s="109">
        <v>0</v>
      </c>
      <c r="F109" s="101"/>
      <c r="G109" s="102">
        <v>0</v>
      </c>
      <c r="H109" s="155">
        <f t="shared" si="0"/>
        <v>161</v>
      </c>
      <c r="I109" s="156">
        <v>0</v>
      </c>
      <c r="J109" s="157">
        <f t="shared" si="5"/>
        <v>0</v>
      </c>
      <c r="K109" s="158">
        <f t="shared" si="6"/>
        <v>0</v>
      </c>
      <c r="L109" s="159">
        <f t="shared" si="7"/>
        <v>0</v>
      </c>
      <c r="M109" s="160">
        <f t="shared" si="8"/>
        <v>0</v>
      </c>
    </row>
    <row r="110" spans="1:13" x14ac:dyDescent="0.35">
      <c r="A110" s="96" t="s">
        <v>261</v>
      </c>
      <c r="B110" s="97" t="s">
        <v>258</v>
      </c>
      <c r="C110" s="153">
        <v>56600</v>
      </c>
      <c r="D110" s="154" t="s">
        <v>30</v>
      </c>
      <c r="E110" s="109">
        <v>18500</v>
      </c>
      <c r="F110" s="101" t="s">
        <v>158</v>
      </c>
      <c r="G110" s="102">
        <v>0</v>
      </c>
      <c r="H110" s="155">
        <f t="shared" si="0"/>
        <v>75100</v>
      </c>
      <c r="I110" s="156">
        <v>0</v>
      </c>
      <c r="J110" s="157">
        <f t="shared" si="5"/>
        <v>0</v>
      </c>
      <c r="K110" s="158">
        <f t="shared" si="6"/>
        <v>0</v>
      </c>
      <c r="L110" s="159">
        <f t="shared" si="7"/>
        <v>0</v>
      </c>
      <c r="M110" s="160">
        <f t="shared" si="8"/>
        <v>0</v>
      </c>
    </row>
    <row r="111" spans="1:13" x14ac:dyDescent="0.35">
      <c r="A111" s="96" t="s">
        <v>262</v>
      </c>
      <c r="B111" s="97" t="s">
        <v>258</v>
      </c>
      <c r="C111" s="153">
        <v>303200</v>
      </c>
      <c r="D111" s="154" t="s">
        <v>30</v>
      </c>
      <c r="E111" s="109">
        <v>156000</v>
      </c>
      <c r="F111" s="101" t="s">
        <v>158</v>
      </c>
      <c r="G111" s="102">
        <v>99338</v>
      </c>
      <c r="H111" s="155">
        <f t="shared" si="0"/>
        <v>558538</v>
      </c>
      <c r="I111" s="156">
        <v>0</v>
      </c>
      <c r="J111" s="157">
        <f t="shared" si="5"/>
        <v>0</v>
      </c>
      <c r="K111" s="158">
        <f t="shared" si="6"/>
        <v>0</v>
      </c>
      <c r="L111" s="159">
        <f t="shared" si="7"/>
        <v>0</v>
      </c>
      <c r="M111" s="160">
        <f t="shared" si="8"/>
        <v>0</v>
      </c>
    </row>
    <row r="112" spans="1:13" x14ac:dyDescent="0.35">
      <c r="A112" s="96" t="s">
        <v>263</v>
      </c>
      <c r="B112" s="97" t="s">
        <v>258</v>
      </c>
      <c r="C112" s="153">
        <v>0</v>
      </c>
      <c r="D112" s="154"/>
      <c r="E112" s="109">
        <v>0</v>
      </c>
      <c r="F112" s="101" t="s">
        <v>158</v>
      </c>
      <c r="G112" s="102">
        <v>109</v>
      </c>
      <c r="H112" s="155">
        <f t="shared" si="0"/>
        <v>109</v>
      </c>
      <c r="I112" s="156">
        <v>0</v>
      </c>
      <c r="J112" s="157">
        <f t="shared" si="5"/>
        <v>0</v>
      </c>
      <c r="K112" s="158">
        <f t="shared" si="6"/>
        <v>0</v>
      </c>
      <c r="L112" s="159">
        <f t="shared" si="7"/>
        <v>0</v>
      </c>
      <c r="M112" s="160">
        <f t="shared" si="8"/>
        <v>0</v>
      </c>
    </row>
    <row r="113" spans="1:13" x14ac:dyDescent="0.35">
      <c r="A113" s="96" t="s">
        <v>264</v>
      </c>
      <c r="B113" s="97" t="s">
        <v>258</v>
      </c>
      <c r="C113" s="153">
        <v>0</v>
      </c>
      <c r="D113" s="154" t="s">
        <v>30</v>
      </c>
      <c r="E113" s="109">
        <v>0</v>
      </c>
      <c r="F113" s="101"/>
      <c r="G113" s="102">
        <v>0</v>
      </c>
      <c r="H113" s="155">
        <f t="shared" si="0"/>
        <v>0</v>
      </c>
      <c r="I113" s="156">
        <v>0</v>
      </c>
      <c r="J113" s="157">
        <f t="shared" si="5"/>
        <v>0</v>
      </c>
      <c r="K113" s="158">
        <f t="shared" si="6"/>
        <v>0</v>
      </c>
      <c r="L113" s="159">
        <f t="shared" si="7"/>
        <v>0</v>
      </c>
      <c r="M113" s="160">
        <f t="shared" si="8"/>
        <v>0</v>
      </c>
    </row>
    <row r="114" spans="1:13" x14ac:dyDescent="0.35">
      <c r="A114" s="96" t="s">
        <v>265</v>
      </c>
      <c r="B114" s="97" t="s">
        <v>258</v>
      </c>
      <c r="C114" s="153">
        <v>0</v>
      </c>
      <c r="D114" s="154"/>
      <c r="E114" s="109">
        <v>0</v>
      </c>
      <c r="F114" s="101"/>
      <c r="G114" s="102">
        <v>0</v>
      </c>
      <c r="H114" s="155">
        <f t="shared" si="0"/>
        <v>0</v>
      </c>
      <c r="I114" s="156">
        <v>0</v>
      </c>
      <c r="J114" s="157">
        <f t="shared" si="5"/>
        <v>0</v>
      </c>
      <c r="K114" s="158">
        <f t="shared" si="6"/>
        <v>0</v>
      </c>
      <c r="L114" s="159">
        <f t="shared" si="7"/>
        <v>0</v>
      </c>
      <c r="M114" s="160">
        <f t="shared" si="8"/>
        <v>0</v>
      </c>
    </row>
    <row r="115" spans="1:13" x14ac:dyDescent="0.35">
      <c r="A115" s="96" t="s">
        <v>266</v>
      </c>
      <c r="B115" s="97" t="s">
        <v>258</v>
      </c>
      <c r="C115" s="153">
        <v>100</v>
      </c>
      <c r="D115" s="154"/>
      <c r="E115" s="109">
        <v>0</v>
      </c>
      <c r="F115" s="101"/>
      <c r="G115" s="102">
        <v>0</v>
      </c>
      <c r="H115" s="155">
        <f t="shared" si="0"/>
        <v>100</v>
      </c>
      <c r="I115" s="156">
        <v>0</v>
      </c>
      <c r="J115" s="157">
        <f t="shared" si="5"/>
        <v>0</v>
      </c>
      <c r="K115" s="158">
        <f t="shared" si="6"/>
        <v>0</v>
      </c>
      <c r="L115" s="159">
        <f t="shared" si="7"/>
        <v>0</v>
      </c>
      <c r="M115" s="160">
        <f t="shared" si="8"/>
        <v>0</v>
      </c>
    </row>
    <row r="116" spans="1:13" x14ac:dyDescent="0.35">
      <c r="A116" s="96" t="s">
        <v>267</v>
      </c>
      <c r="B116" s="97" t="s">
        <v>30</v>
      </c>
      <c r="C116" s="153">
        <v>0</v>
      </c>
      <c r="D116" s="154" t="s">
        <v>30</v>
      </c>
      <c r="E116" s="109">
        <v>572</v>
      </c>
      <c r="F116" s="101"/>
      <c r="G116" s="102">
        <v>0</v>
      </c>
      <c r="H116" s="155">
        <f t="shared" si="0"/>
        <v>572</v>
      </c>
      <c r="I116" s="156">
        <v>0</v>
      </c>
      <c r="J116" s="157"/>
      <c r="K116" s="158"/>
      <c r="L116" s="159">
        <f t="shared" si="7"/>
        <v>0</v>
      </c>
      <c r="M116" s="160"/>
    </row>
    <row r="117" spans="1:13" x14ac:dyDescent="0.35">
      <c r="A117" s="96" t="s">
        <v>268</v>
      </c>
      <c r="B117" s="97" t="s">
        <v>30</v>
      </c>
      <c r="C117" s="153">
        <v>0</v>
      </c>
      <c r="D117" s="154" t="s">
        <v>30</v>
      </c>
      <c r="E117" s="109">
        <v>104</v>
      </c>
      <c r="F117" s="101"/>
      <c r="G117" s="102">
        <v>0</v>
      </c>
      <c r="H117" s="155">
        <f t="shared" si="0"/>
        <v>104</v>
      </c>
      <c r="I117" s="156">
        <v>0</v>
      </c>
      <c r="J117" s="157"/>
      <c r="K117" s="158"/>
      <c r="L117" s="159">
        <f t="shared" si="7"/>
        <v>0</v>
      </c>
      <c r="M117" s="160"/>
    </row>
    <row r="118" spans="1:13" x14ac:dyDescent="0.35">
      <c r="A118" s="96" t="s">
        <v>269</v>
      </c>
      <c r="B118" s="97" t="s">
        <v>30</v>
      </c>
      <c r="C118" s="153">
        <v>6898</v>
      </c>
      <c r="D118" s="154" t="s">
        <v>30</v>
      </c>
      <c r="E118" s="109">
        <v>936</v>
      </c>
      <c r="F118" s="101" t="s">
        <v>30</v>
      </c>
      <c r="G118" s="102">
        <v>16483</v>
      </c>
      <c r="H118" s="155">
        <f t="shared" si="0"/>
        <v>24317</v>
      </c>
      <c r="I118" s="156">
        <v>0</v>
      </c>
      <c r="J118" s="157">
        <f t="shared" si="5"/>
        <v>0</v>
      </c>
      <c r="K118" s="158">
        <f t="shared" si="6"/>
        <v>0</v>
      </c>
      <c r="L118" s="159">
        <f t="shared" si="7"/>
        <v>0</v>
      </c>
      <c r="M118" s="160">
        <f t="shared" si="8"/>
        <v>0</v>
      </c>
    </row>
    <row r="119" spans="1:13" x14ac:dyDescent="0.35">
      <c r="A119" s="96" t="s">
        <v>270</v>
      </c>
      <c r="B119" s="97" t="s">
        <v>30</v>
      </c>
      <c r="C119" s="153">
        <v>41148</v>
      </c>
      <c r="D119" s="154" t="s">
        <v>30</v>
      </c>
      <c r="E119" s="109">
        <v>37017</v>
      </c>
      <c r="F119" s="101" t="s">
        <v>158</v>
      </c>
      <c r="G119" s="102">
        <v>0</v>
      </c>
      <c r="H119" s="155">
        <f t="shared" si="0"/>
        <v>78165</v>
      </c>
      <c r="I119" s="156">
        <v>0</v>
      </c>
      <c r="J119" s="157">
        <f t="shared" si="5"/>
        <v>0</v>
      </c>
      <c r="K119" s="158">
        <f t="shared" si="6"/>
        <v>0</v>
      </c>
      <c r="L119" s="159">
        <f t="shared" si="7"/>
        <v>0</v>
      </c>
      <c r="M119" s="160">
        <f t="shared" si="8"/>
        <v>0</v>
      </c>
    </row>
    <row r="120" spans="1:13" x14ac:dyDescent="0.35">
      <c r="A120" s="96" t="s">
        <v>271</v>
      </c>
      <c r="B120" s="97" t="s">
        <v>30</v>
      </c>
      <c r="C120" s="153">
        <v>2703</v>
      </c>
      <c r="D120" s="154" t="s">
        <v>30</v>
      </c>
      <c r="E120" s="109">
        <v>818</v>
      </c>
      <c r="F120" s="101" t="s">
        <v>158</v>
      </c>
      <c r="G120" s="102">
        <v>0</v>
      </c>
      <c r="H120" s="155">
        <f t="shared" si="0"/>
        <v>3521</v>
      </c>
      <c r="I120" s="156">
        <v>0</v>
      </c>
      <c r="J120" s="157">
        <f t="shared" si="5"/>
        <v>0</v>
      </c>
      <c r="K120" s="158">
        <f t="shared" si="6"/>
        <v>0</v>
      </c>
      <c r="L120" s="159">
        <f t="shared" si="7"/>
        <v>0</v>
      </c>
      <c r="M120" s="160">
        <f t="shared" si="8"/>
        <v>0</v>
      </c>
    </row>
    <row r="121" spans="1:13" x14ac:dyDescent="0.35">
      <c r="A121" s="96" t="s">
        <v>272</v>
      </c>
      <c r="B121" s="97" t="s">
        <v>30</v>
      </c>
      <c r="C121" s="153">
        <v>4503</v>
      </c>
      <c r="D121" s="154" t="s">
        <v>30</v>
      </c>
      <c r="E121" s="109">
        <v>0</v>
      </c>
      <c r="F121" s="101"/>
      <c r="G121" s="102">
        <v>0</v>
      </c>
      <c r="H121" s="155">
        <f t="shared" si="0"/>
        <v>4503</v>
      </c>
      <c r="I121" s="156">
        <v>0</v>
      </c>
      <c r="J121" s="157">
        <f t="shared" si="5"/>
        <v>0</v>
      </c>
      <c r="K121" s="158">
        <f t="shared" si="6"/>
        <v>0</v>
      </c>
      <c r="L121" s="159">
        <f t="shared" si="7"/>
        <v>0</v>
      </c>
      <c r="M121" s="160">
        <f t="shared" si="8"/>
        <v>0</v>
      </c>
    </row>
    <row r="122" spans="1:13" x14ac:dyDescent="0.35">
      <c r="A122" s="96" t="s">
        <v>273</v>
      </c>
      <c r="B122" s="97" t="s">
        <v>30</v>
      </c>
      <c r="C122" s="153">
        <v>2523</v>
      </c>
      <c r="D122" s="154" t="s">
        <v>30</v>
      </c>
      <c r="E122" s="109">
        <v>7660</v>
      </c>
      <c r="F122" s="101"/>
      <c r="G122" s="102">
        <v>0</v>
      </c>
      <c r="H122" s="155">
        <f t="shared" si="0"/>
        <v>10183</v>
      </c>
      <c r="I122" s="156">
        <v>0</v>
      </c>
      <c r="J122" s="157">
        <f t="shared" si="5"/>
        <v>0</v>
      </c>
      <c r="K122" s="158">
        <f t="shared" si="6"/>
        <v>0</v>
      </c>
      <c r="L122" s="159">
        <f t="shared" si="7"/>
        <v>0</v>
      </c>
      <c r="M122" s="160">
        <f t="shared" si="8"/>
        <v>0</v>
      </c>
    </row>
    <row r="123" spans="1:13" x14ac:dyDescent="0.35">
      <c r="A123" s="161" t="s">
        <v>274</v>
      </c>
      <c r="B123" s="97" t="s">
        <v>30</v>
      </c>
      <c r="C123" s="153">
        <v>0</v>
      </c>
      <c r="D123" s="154" t="s">
        <v>30</v>
      </c>
      <c r="E123" s="109">
        <v>0</v>
      </c>
      <c r="F123" s="101"/>
      <c r="G123" s="102">
        <v>0</v>
      </c>
      <c r="H123" s="155">
        <f t="shared" si="0"/>
        <v>0</v>
      </c>
      <c r="I123" s="156">
        <v>0</v>
      </c>
      <c r="J123" s="157">
        <f t="shared" si="5"/>
        <v>0</v>
      </c>
      <c r="K123" s="158">
        <f t="shared" si="6"/>
        <v>0</v>
      </c>
      <c r="L123" s="159">
        <f t="shared" si="7"/>
        <v>0</v>
      </c>
      <c r="M123" s="160">
        <f t="shared" si="8"/>
        <v>0</v>
      </c>
    </row>
    <row r="124" spans="1:13" x14ac:dyDescent="0.35">
      <c r="A124" s="161" t="s">
        <v>275</v>
      </c>
      <c r="B124" s="97" t="s">
        <v>30</v>
      </c>
      <c r="C124" s="153">
        <v>20188</v>
      </c>
      <c r="D124" s="154" t="s">
        <v>30</v>
      </c>
      <c r="E124" s="109">
        <v>273</v>
      </c>
      <c r="F124" s="101" t="s">
        <v>30</v>
      </c>
      <c r="G124" s="102">
        <v>21359</v>
      </c>
      <c r="H124" s="155">
        <f t="shared" si="0"/>
        <v>41820</v>
      </c>
      <c r="I124" s="156">
        <v>0</v>
      </c>
      <c r="J124" s="157">
        <f t="shared" si="5"/>
        <v>0</v>
      </c>
      <c r="K124" s="158">
        <f t="shared" si="6"/>
        <v>0</v>
      </c>
      <c r="L124" s="159">
        <f t="shared" si="7"/>
        <v>0</v>
      </c>
      <c r="M124" s="160">
        <f t="shared" si="8"/>
        <v>0</v>
      </c>
    </row>
    <row r="125" spans="1:13" x14ac:dyDescent="0.35">
      <c r="A125" s="161" t="s">
        <v>276</v>
      </c>
      <c r="B125" s="97" t="s">
        <v>30</v>
      </c>
      <c r="C125" s="153">
        <v>0</v>
      </c>
      <c r="D125" s="154" t="s">
        <v>30</v>
      </c>
      <c r="E125" s="109">
        <v>1838</v>
      </c>
      <c r="F125" s="101" t="s">
        <v>30</v>
      </c>
      <c r="G125" s="102">
        <v>0</v>
      </c>
      <c r="H125" s="155">
        <f t="shared" si="0"/>
        <v>1838</v>
      </c>
      <c r="I125" s="156">
        <v>0</v>
      </c>
      <c r="J125" s="157">
        <f t="shared" si="5"/>
        <v>0</v>
      </c>
      <c r="K125" s="158">
        <f t="shared" si="6"/>
        <v>0</v>
      </c>
      <c r="L125" s="159">
        <f t="shared" si="7"/>
        <v>0</v>
      </c>
      <c r="M125" s="160">
        <f t="shared" si="8"/>
        <v>0</v>
      </c>
    </row>
    <row r="126" spans="1:13" x14ac:dyDescent="0.35">
      <c r="A126" s="96" t="s">
        <v>277</v>
      </c>
      <c r="B126" s="97" t="s">
        <v>30</v>
      </c>
      <c r="C126" s="153">
        <v>14399</v>
      </c>
      <c r="D126" s="154" t="s">
        <v>30</v>
      </c>
      <c r="E126" s="109">
        <v>9567</v>
      </c>
      <c r="F126" s="101" t="s">
        <v>163</v>
      </c>
      <c r="G126" s="102">
        <v>1987</v>
      </c>
      <c r="H126" s="155">
        <f t="shared" si="0"/>
        <v>25953</v>
      </c>
      <c r="I126" s="156">
        <v>0</v>
      </c>
      <c r="J126" s="157">
        <f t="shared" si="5"/>
        <v>0</v>
      </c>
      <c r="K126" s="158">
        <f t="shared" si="6"/>
        <v>0</v>
      </c>
      <c r="L126" s="159">
        <f t="shared" si="7"/>
        <v>0</v>
      </c>
      <c r="M126" s="160">
        <f t="shared" si="8"/>
        <v>0</v>
      </c>
    </row>
    <row r="127" spans="1:13" x14ac:dyDescent="0.35">
      <c r="A127" s="96" t="s">
        <v>278</v>
      </c>
      <c r="B127" s="97" t="s">
        <v>30</v>
      </c>
      <c r="C127" s="153">
        <v>21350</v>
      </c>
      <c r="D127" s="154" t="s">
        <v>30</v>
      </c>
      <c r="E127" s="109">
        <v>35640</v>
      </c>
      <c r="F127" s="101" t="s">
        <v>163</v>
      </c>
      <c r="G127" s="102">
        <v>587</v>
      </c>
      <c r="H127" s="155">
        <f t="shared" si="0"/>
        <v>57577</v>
      </c>
      <c r="I127" s="156">
        <v>0</v>
      </c>
      <c r="J127" s="157">
        <f t="shared" si="5"/>
        <v>0</v>
      </c>
      <c r="K127" s="158">
        <f t="shared" si="6"/>
        <v>0</v>
      </c>
      <c r="L127" s="159">
        <f t="shared" si="7"/>
        <v>0</v>
      </c>
      <c r="M127" s="160">
        <f t="shared" si="8"/>
        <v>0</v>
      </c>
    </row>
    <row r="128" spans="1:13" x14ac:dyDescent="0.35">
      <c r="A128" s="96" t="s">
        <v>279</v>
      </c>
      <c r="B128" s="97" t="s">
        <v>30</v>
      </c>
      <c r="C128" s="153">
        <v>38564</v>
      </c>
      <c r="D128" s="154" t="s">
        <v>30</v>
      </c>
      <c r="E128" s="109">
        <v>23840</v>
      </c>
      <c r="F128" s="101" t="s">
        <v>30</v>
      </c>
      <c r="G128" s="102">
        <v>452</v>
      </c>
      <c r="H128" s="155">
        <f t="shared" si="0"/>
        <v>62856</v>
      </c>
      <c r="I128" s="156">
        <v>0</v>
      </c>
      <c r="J128" s="157">
        <f t="shared" si="5"/>
        <v>0</v>
      </c>
      <c r="K128" s="158">
        <f t="shared" si="6"/>
        <v>0</v>
      </c>
      <c r="L128" s="159">
        <f t="shared" si="7"/>
        <v>0</v>
      </c>
      <c r="M128" s="160">
        <f t="shared" si="8"/>
        <v>0</v>
      </c>
    </row>
    <row r="129" spans="1:13" x14ac:dyDescent="0.35">
      <c r="A129" s="96" t="s">
        <v>280</v>
      </c>
      <c r="B129" s="97" t="s">
        <v>30</v>
      </c>
      <c r="C129" s="153">
        <v>5506</v>
      </c>
      <c r="D129" s="154" t="s">
        <v>30</v>
      </c>
      <c r="E129" s="109">
        <v>21270</v>
      </c>
      <c r="F129" s="101" t="s">
        <v>163</v>
      </c>
      <c r="G129" s="102">
        <v>469</v>
      </c>
      <c r="H129" s="155">
        <f t="shared" si="0"/>
        <v>27245</v>
      </c>
      <c r="I129" s="156">
        <v>0</v>
      </c>
      <c r="J129" s="157">
        <f t="shared" si="5"/>
        <v>0</v>
      </c>
      <c r="K129" s="158">
        <f t="shared" si="6"/>
        <v>0</v>
      </c>
      <c r="L129" s="159">
        <f t="shared" si="7"/>
        <v>0</v>
      </c>
      <c r="M129" s="160">
        <f t="shared" si="8"/>
        <v>0</v>
      </c>
    </row>
    <row r="130" spans="1:13" x14ac:dyDescent="0.35">
      <c r="A130" s="96" t="s">
        <v>281</v>
      </c>
      <c r="B130" s="97" t="s">
        <v>30</v>
      </c>
      <c r="C130" s="153">
        <v>0</v>
      </c>
      <c r="D130" s="154" t="s">
        <v>30</v>
      </c>
      <c r="E130" s="109">
        <v>545</v>
      </c>
      <c r="F130" s="101" t="s">
        <v>30</v>
      </c>
      <c r="G130" s="102">
        <v>0</v>
      </c>
      <c r="H130" s="155">
        <f t="shared" si="0"/>
        <v>545</v>
      </c>
      <c r="I130" s="156">
        <v>0</v>
      </c>
      <c r="J130" s="157">
        <f t="shared" si="5"/>
        <v>0</v>
      </c>
      <c r="K130" s="158">
        <f t="shared" si="6"/>
        <v>0</v>
      </c>
      <c r="L130" s="159">
        <f t="shared" si="7"/>
        <v>0</v>
      </c>
      <c r="M130" s="160">
        <f t="shared" si="8"/>
        <v>0</v>
      </c>
    </row>
    <row r="131" spans="1:13" x14ac:dyDescent="0.35">
      <c r="A131" s="96" t="s">
        <v>282</v>
      </c>
      <c r="B131" s="97" t="s">
        <v>30</v>
      </c>
      <c r="C131" s="153">
        <v>0</v>
      </c>
      <c r="D131" s="154" t="s">
        <v>30</v>
      </c>
      <c r="E131" s="109">
        <v>0</v>
      </c>
      <c r="F131" s="101" t="s">
        <v>163</v>
      </c>
      <c r="G131" s="102">
        <v>3951</v>
      </c>
      <c r="H131" s="155">
        <f t="shared" si="0"/>
        <v>3951</v>
      </c>
      <c r="I131" s="156">
        <v>0</v>
      </c>
      <c r="J131" s="157">
        <f t="shared" si="5"/>
        <v>0</v>
      </c>
      <c r="K131" s="158">
        <f t="shared" si="6"/>
        <v>0</v>
      </c>
      <c r="L131" s="159">
        <f t="shared" si="7"/>
        <v>0</v>
      </c>
      <c r="M131" s="160">
        <f t="shared" si="8"/>
        <v>0</v>
      </c>
    </row>
    <row r="132" spans="1:13" x14ac:dyDescent="0.35">
      <c r="A132" s="96" t="s">
        <v>283</v>
      </c>
      <c r="B132" s="97" t="s">
        <v>30</v>
      </c>
      <c r="C132" s="153">
        <v>208</v>
      </c>
      <c r="D132" s="154" t="s">
        <v>30</v>
      </c>
      <c r="E132" s="109">
        <v>0</v>
      </c>
      <c r="F132" s="101" t="s">
        <v>30</v>
      </c>
      <c r="G132" s="102">
        <v>208</v>
      </c>
      <c r="H132" s="155">
        <f t="shared" si="0"/>
        <v>416</v>
      </c>
      <c r="I132" s="156">
        <v>0</v>
      </c>
      <c r="J132" s="157">
        <f t="shared" si="5"/>
        <v>0</v>
      </c>
      <c r="K132" s="158">
        <f t="shared" si="6"/>
        <v>0</v>
      </c>
      <c r="L132" s="159">
        <f t="shared" si="7"/>
        <v>0</v>
      </c>
      <c r="M132" s="160">
        <f t="shared" si="8"/>
        <v>0</v>
      </c>
    </row>
    <row r="133" spans="1:13" ht="16.5" customHeight="1" x14ac:dyDescent="0.35">
      <c r="A133" s="96" t="s">
        <v>284</v>
      </c>
      <c r="B133" s="97" t="s">
        <v>285</v>
      </c>
      <c r="C133" s="153">
        <v>13915</v>
      </c>
      <c r="D133" s="154" t="s">
        <v>30</v>
      </c>
      <c r="E133" s="109">
        <v>0</v>
      </c>
      <c r="F133" s="101" t="s">
        <v>285</v>
      </c>
      <c r="G133" s="102">
        <v>1723</v>
      </c>
      <c r="H133" s="155">
        <f t="shared" si="0"/>
        <v>15638</v>
      </c>
      <c r="I133" s="156">
        <v>0</v>
      </c>
      <c r="J133" s="157">
        <f t="shared" si="5"/>
        <v>0</v>
      </c>
      <c r="K133" s="158">
        <f t="shared" si="6"/>
        <v>0</v>
      </c>
      <c r="L133" s="159">
        <f t="shared" si="7"/>
        <v>0</v>
      </c>
      <c r="M133" s="160">
        <f t="shared" si="8"/>
        <v>0</v>
      </c>
    </row>
    <row r="134" spans="1:13" x14ac:dyDescent="0.35">
      <c r="A134" s="96" t="s">
        <v>286</v>
      </c>
      <c r="B134" s="97" t="s">
        <v>285</v>
      </c>
      <c r="C134" s="153">
        <v>13534</v>
      </c>
      <c r="D134" s="154" t="s">
        <v>30</v>
      </c>
      <c r="E134" s="109">
        <v>0</v>
      </c>
      <c r="F134" s="101" t="s">
        <v>285</v>
      </c>
      <c r="G134" s="102">
        <v>1716</v>
      </c>
      <c r="H134" s="155">
        <f t="shared" si="0"/>
        <v>15250</v>
      </c>
      <c r="I134" s="156">
        <v>0</v>
      </c>
      <c r="J134" s="157">
        <f t="shared" si="5"/>
        <v>0</v>
      </c>
      <c r="K134" s="158">
        <f t="shared" si="6"/>
        <v>0</v>
      </c>
      <c r="L134" s="159">
        <f t="shared" si="7"/>
        <v>0</v>
      </c>
      <c r="M134" s="160">
        <f t="shared" si="8"/>
        <v>0</v>
      </c>
    </row>
    <row r="135" spans="1:13" ht="16.5" customHeight="1" x14ac:dyDescent="0.35">
      <c r="A135" s="96" t="s">
        <v>287</v>
      </c>
      <c r="B135" s="97" t="s">
        <v>285</v>
      </c>
      <c r="C135" s="153">
        <v>52</v>
      </c>
      <c r="D135" s="154" t="s">
        <v>30</v>
      </c>
      <c r="E135" s="109">
        <v>0</v>
      </c>
      <c r="F135" s="101" t="s">
        <v>30</v>
      </c>
      <c r="G135" s="102">
        <v>104</v>
      </c>
      <c r="H135" s="155">
        <f t="shared" si="0"/>
        <v>156</v>
      </c>
      <c r="I135" s="156">
        <v>0</v>
      </c>
      <c r="J135" s="157">
        <f t="shared" si="5"/>
        <v>0</v>
      </c>
      <c r="K135" s="158">
        <f t="shared" si="6"/>
        <v>0</v>
      </c>
      <c r="L135" s="159">
        <f t="shared" si="7"/>
        <v>0</v>
      </c>
      <c r="M135" s="160">
        <f t="shared" si="8"/>
        <v>0</v>
      </c>
    </row>
    <row r="136" spans="1:13" ht="16.5" customHeight="1" x14ac:dyDescent="0.35">
      <c r="A136" s="96" t="s">
        <v>288</v>
      </c>
      <c r="B136" s="97"/>
      <c r="C136" s="153">
        <v>0</v>
      </c>
      <c r="D136" s="154"/>
      <c r="E136" s="109">
        <v>0</v>
      </c>
      <c r="F136" s="101" t="s">
        <v>158</v>
      </c>
      <c r="G136" s="102">
        <v>488</v>
      </c>
      <c r="H136" s="155">
        <f t="shared" si="0"/>
        <v>488</v>
      </c>
      <c r="I136" s="156">
        <v>0</v>
      </c>
      <c r="J136" s="157">
        <f t="shared" si="5"/>
        <v>0</v>
      </c>
      <c r="K136" s="158">
        <f t="shared" si="6"/>
        <v>0</v>
      </c>
      <c r="L136" s="159"/>
      <c r="M136" s="160"/>
    </row>
    <row r="137" spans="1:13" ht="13.5" customHeight="1" x14ac:dyDescent="0.35">
      <c r="A137" s="96" t="s">
        <v>289</v>
      </c>
      <c r="B137" s="97"/>
      <c r="C137" s="153">
        <v>0</v>
      </c>
      <c r="D137" s="154"/>
      <c r="E137" s="109">
        <v>0</v>
      </c>
      <c r="F137" s="101" t="s">
        <v>158</v>
      </c>
      <c r="G137" s="102">
        <v>488</v>
      </c>
      <c r="H137" s="155">
        <f t="shared" si="0"/>
        <v>488</v>
      </c>
      <c r="I137" s="156">
        <v>0</v>
      </c>
      <c r="J137" s="157">
        <f t="shared" si="5"/>
        <v>0</v>
      </c>
      <c r="K137" s="158">
        <f t="shared" si="6"/>
        <v>0</v>
      </c>
      <c r="L137" s="159"/>
      <c r="M137" s="160"/>
    </row>
    <row r="138" spans="1:13" x14ac:dyDescent="0.35">
      <c r="A138" s="96" t="s">
        <v>290</v>
      </c>
      <c r="B138" s="97"/>
      <c r="C138" s="153">
        <v>0</v>
      </c>
      <c r="D138" s="154"/>
      <c r="E138" s="109">
        <v>0</v>
      </c>
      <c r="F138" s="101" t="s">
        <v>158</v>
      </c>
      <c r="G138" s="102">
        <v>1300</v>
      </c>
      <c r="H138" s="155">
        <f t="shared" si="0"/>
        <v>1300</v>
      </c>
      <c r="I138" s="156">
        <v>0</v>
      </c>
      <c r="J138" s="157">
        <f t="shared" si="5"/>
        <v>0</v>
      </c>
      <c r="K138" s="158">
        <f t="shared" si="6"/>
        <v>0</v>
      </c>
      <c r="L138" s="159">
        <f t="shared" si="7"/>
        <v>0</v>
      </c>
      <c r="M138" s="160">
        <f t="shared" si="8"/>
        <v>0</v>
      </c>
    </row>
    <row r="139" spans="1:13" x14ac:dyDescent="0.35">
      <c r="A139" s="96" t="s">
        <v>291</v>
      </c>
      <c r="B139" s="97"/>
      <c r="C139" s="153">
        <v>0</v>
      </c>
      <c r="D139" s="154"/>
      <c r="E139" s="109">
        <v>0</v>
      </c>
      <c r="F139" s="101" t="s">
        <v>158</v>
      </c>
      <c r="G139" s="102">
        <v>520</v>
      </c>
      <c r="H139" s="155">
        <f t="shared" si="0"/>
        <v>520</v>
      </c>
      <c r="I139" s="156">
        <v>0</v>
      </c>
      <c r="J139" s="157">
        <f t="shared" si="5"/>
        <v>0</v>
      </c>
      <c r="K139" s="158">
        <f t="shared" si="6"/>
        <v>0</v>
      </c>
      <c r="L139" s="159">
        <f t="shared" si="7"/>
        <v>0</v>
      </c>
      <c r="M139" s="160">
        <f t="shared" si="8"/>
        <v>0</v>
      </c>
    </row>
    <row r="140" spans="1:13" x14ac:dyDescent="0.35">
      <c r="A140" s="96" t="s">
        <v>292</v>
      </c>
      <c r="B140" s="97"/>
      <c r="C140" s="153">
        <v>0</v>
      </c>
      <c r="D140" s="154"/>
      <c r="E140" s="109">
        <v>0</v>
      </c>
      <c r="F140" s="101" t="s">
        <v>158</v>
      </c>
      <c r="G140" s="102">
        <v>728</v>
      </c>
      <c r="H140" s="155">
        <f t="shared" si="0"/>
        <v>728</v>
      </c>
      <c r="I140" s="156">
        <v>0</v>
      </c>
      <c r="J140" s="157">
        <f t="shared" si="5"/>
        <v>0</v>
      </c>
      <c r="K140" s="158">
        <f t="shared" si="6"/>
        <v>0</v>
      </c>
      <c r="L140" s="159">
        <f t="shared" si="7"/>
        <v>0</v>
      </c>
      <c r="M140" s="160">
        <f t="shared" si="8"/>
        <v>0</v>
      </c>
    </row>
    <row r="141" spans="1:13" x14ac:dyDescent="0.35">
      <c r="A141" s="96" t="s">
        <v>293</v>
      </c>
      <c r="B141" s="97"/>
      <c r="C141" s="153">
        <v>0</v>
      </c>
      <c r="D141" s="154"/>
      <c r="E141" s="109">
        <v>0</v>
      </c>
      <c r="F141" s="101" t="s">
        <v>158</v>
      </c>
      <c r="G141" s="102">
        <v>0</v>
      </c>
      <c r="H141" s="155">
        <f t="shared" si="0"/>
        <v>0</v>
      </c>
      <c r="I141" s="156">
        <v>0</v>
      </c>
      <c r="J141" s="157">
        <f t="shared" si="5"/>
        <v>0</v>
      </c>
      <c r="K141" s="158">
        <f t="shared" si="6"/>
        <v>0</v>
      </c>
      <c r="L141" s="159">
        <f t="shared" si="7"/>
        <v>0</v>
      </c>
      <c r="M141" s="160">
        <f t="shared" si="8"/>
        <v>0</v>
      </c>
    </row>
    <row r="142" spans="1:13" x14ac:dyDescent="0.35">
      <c r="A142" s="96" t="s">
        <v>294</v>
      </c>
      <c r="B142" s="97"/>
      <c r="C142" s="153">
        <v>0</v>
      </c>
      <c r="D142" s="154"/>
      <c r="E142" s="109">
        <v>0</v>
      </c>
      <c r="F142" s="101" t="s">
        <v>158</v>
      </c>
      <c r="G142" s="102">
        <v>1092</v>
      </c>
      <c r="H142" s="155">
        <f t="shared" si="0"/>
        <v>1092</v>
      </c>
      <c r="I142" s="156">
        <v>0</v>
      </c>
      <c r="J142" s="157">
        <f t="shared" si="5"/>
        <v>0</v>
      </c>
      <c r="K142" s="158">
        <f t="shared" si="6"/>
        <v>0</v>
      </c>
      <c r="L142" s="159">
        <f t="shared" si="7"/>
        <v>0</v>
      </c>
      <c r="M142" s="160">
        <f t="shared" si="8"/>
        <v>0</v>
      </c>
    </row>
    <row r="143" spans="1:13" x14ac:dyDescent="0.35">
      <c r="A143" s="96" t="s">
        <v>295</v>
      </c>
      <c r="B143" s="97"/>
      <c r="C143" s="153">
        <v>0</v>
      </c>
      <c r="D143" s="154"/>
      <c r="E143" s="109">
        <v>0</v>
      </c>
      <c r="F143" s="101" t="s">
        <v>158</v>
      </c>
      <c r="G143" s="102">
        <v>1648</v>
      </c>
      <c r="H143" s="155">
        <f t="shared" si="0"/>
        <v>1648</v>
      </c>
      <c r="I143" s="156">
        <v>0</v>
      </c>
      <c r="J143" s="157">
        <f t="shared" si="5"/>
        <v>0</v>
      </c>
      <c r="K143" s="158">
        <f t="shared" si="6"/>
        <v>0</v>
      </c>
      <c r="L143" s="159">
        <f t="shared" si="7"/>
        <v>0</v>
      </c>
      <c r="M143" s="160">
        <f t="shared" si="8"/>
        <v>0</v>
      </c>
    </row>
    <row r="144" spans="1:13" x14ac:dyDescent="0.35">
      <c r="A144" s="96" t="s">
        <v>296</v>
      </c>
      <c r="B144" s="97"/>
      <c r="C144" s="153">
        <v>0</v>
      </c>
      <c r="D144" s="154" t="s">
        <v>30</v>
      </c>
      <c r="E144" s="109">
        <v>1450</v>
      </c>
      <c r="F144" s="101" t="s">
        <v>158</v>
      </c>
      <c r="G144" s="102">
        <v>2600</v>
      </c>
      <c r="H144" s="155">
        <f t="shared" si="0"/>
        <v>4050</v>
      </c>
      <c r="I144" s="156">
        <v>0</v>
      </c>
      <c r="J144" s="157">
        <f t="shared" si="5"/>
        <v>0</v>
      </c>
      <c r="K144" s="158">
        <f t="shared" si="6"/>
        <v>0</v>
      </c>
      <c r="L144" s="159">
        <f t="shared" si="7"/>
        <v>0</v>
      </c>
      <c r="M144" s="160">
        <f t="shared" si="8"/>
        <v>0</v>
      </c>
    </row>
    <row r="145" spans="1:13" ht="15" thickBot="1" x14ac:dyDescent="0.4">
      <c r="A145" s="110" t="s">
        <v>297</v>
      </c>
      <c r="B145" s="111"/>
      <c r="C145" s="163">
        <v>0</v>
      </c>
      <c r="D145" s="164"/>
      <c r="E145" s="114">
        <v>0</v>
      </c>
      <c r="F145" s="115" t="s">
        <v>158</v>
      </c>
      <c r="G145" s="116">
        <v>51100</v>
      </c>
      <c r="H145" s="165">
        <f t="shared" si="0"/>
        <v>51100</v>
      </c>
      <c r="I145" s="156">
        <v>0</v>
      </c>
      <c r="J145" s="166">
        <f t="shared" si="5"/>
        <v>0</v>
      </c>
      <c r="K145" s="167">
        <f t="shared" si="6"/>
        <v>0</v>
      </c>
      <c r="L145" s="168">
        <f t="shared" si="7"/>
        <v>0</v>
      </c>
      <c r="M145" s="169">
        <f t="shared" si="8"/>
        <v>0</v>
      </c>
    </row>
    <row r="146" spans="1:13" x14ac:dyDescent="0.35">
      <c r="C146" s="170">
        <f>SUM(C4:C145)</f>
        <v>944409</v>
      </c>
      <c r="E146" s="170">
        <f>SUM(E4:E145)</f>
        <v>608313</v>
      </c>
      <c r="G146" s="170">
        <f>SUM(G4:G145)</f>
        <v>218528</v>
      </c>
      <c r="H146" s="170">
        <f>SUM(H4:H145)</f>
        <v>1753778</v>
      </c>
      <c r="J146" s="171">
        <f>SUM(J4:J145)</f>
        <v>0</v>
      </c>
      <c r="K146" s="171">
        <f>SUM(K4:K145)</f>
        <v>0</v>
      </c>
      <c r="L146" s="171">
        <f>SUM(L4:L145)</f>
        <v>0</v>
      </c>
      <c r="M146" s="171">
        <f>SUM(M4:M145)</f>
        <v>0</v>
      </c>
    </row>
    <row r="147" spans="1:13" x14ac:dyDescent="0.35">
      <c r="G147" s="172"/>
    </row>
  </sheetData>
  <mergeCells count="12">
    <mergeCell ref="L2:L3"/>
    <mergeCell ref="M2:M3"/>
    <mergeCell ref="A1:H1"/>
    <mergeCell ref="I1:M1"/>
    <mergeCell ref="A2:A3"/>
    <mergeCell ref="B2:C2"/>
    <mergeCell ref="D2:E2"/>
    <mergeCell ref="F2:G2"/>
    <mergeCell ref="H2:H3"/>
    <mergeCell ref="I2:I3"/>
    <mergeCell ref="J2:J3"/>
    <mergeCell ref="K2: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Overview</vt:lpstr>
      <vt:lpstr>Requirements</vt:lpstr>
      <vt:lpstr>Bidder Questions</vt:lpstr>
      <vt:lpstr>COG Pricing</vt:lpstr>
      <vt:lpstr>Rental 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Nichols</dc:creator>
  <cp:lastModifiedBy>Joe Nichols</cp:lastModifiedBy>
  <cp:lastPrinted>2023-10-30T00:28:26Z</cp:lastPrinted>
  <dcterms:created xsi:type="dcterms:W3CDTF">2022-10-30T01:42:34Z</dcterms:created>
  <dcterms:modified xsi:type="dcterms:W3CDTF">2024-04-21T00:40:31Z</dcterms:modified>
</cp:coreProperties>
</file>