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nfgc.local\Files\Profiles\jnichols\My Documents\Desktop_JN\Procurement\1 - Projects\SNRC Hotel Room Renovation\1 - RFPs\6 - Drapery &amp; Accessory Pillows\1 - RFP Documents\"/>
    </mc:Choice>
  </mc:AlternateContent>
  <xr:revisionPtr revIDLastSave="0" documentId="13_ncr:1_{DA8F871D-35D3-41D6-A6E9-857F1FF5C43A}" xr6:coauthVersionLast="47" xr6:coauthVersionMax="47" xr10:uidLastSave="{00000000-0000-0000-0000-000000000000}"/>
  <bookViews>
    <workbookView xWindow="-120" yWindow="-120" windowWidth="25440" windowHeight="15270" tabRatio="659" xr2:uid="{00000000-000D-0000-FFFF-FFFF00000000}"/>
  </bookViews>
  <sheets>
    <sheet name="Instructions" sheetId="1" r:id="rId1"/>
    <sheet name="Overview" sheetId="9" r:id="rId2"/>
    <sheet name="Requirements" sheetId="11" r:id="rId3"/>
    <sheet name="Drapery" sheetId="12" r:id="rId4"/>
    <sheet name="Accessory Pillows" sheetId="13" r:id="rId5"/>
  </sheets>
  <definedNames>
    <definedName name="_xlnm.Print_Titles" localSheetId="2">Requirements!$1:$2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0" i="13" l="1"/>
  <c r="M10" i="13" s="1"/>
  <c r="O10" i="13" s="1"/>
  <c r="J10" i="13"/>
  <c r="G10" i="13"/>
  <c r="K9" i="13"/>
  <c r="M9" i="13" s="1"/>
  <c r="O9" i="13" s="1"/>
  <c r="J9" i="13"/>
  <c r="G9" i="13"/>
  <c r="H8" i="13"/>
  <c r="J8" i="13" s="1"/>
  <c r="G8" i="13"/>
  <c r="M7" i="13"/>
  <c r="O7" i="13" s="1"/>
  <c r="K7" i="13"/>
  <c r="J7" i="13"/>
  <c r="G7" i="13"/>
  <c r="K6" i="13"/>
  <c r="M6" i="13" s="1"/>
  <c r="O6" i="13" s="1"/>
  <c r="J6" i="13"/>
  <c r="G6" i="13"/>
  <c r="A6" i="13"/>
  <c r="A7" i="13" s="1"/>
  <c r="A8" i="13" s="1"/>
  <c r="A9" i="13" s="1"/>
  <c r="M5" i="13"/>
  <c r="O5" i="13" s="1"/>
  <c r="K5" i="13"/>
  <c r="J5" i="13"/>
  <c r="G5" i="13"/>
  <c r="A5" i="13"/>
  <c r="K4" i="13"/>
  <c r="M4" i="13" s="1"/>
  <c r="J4" i="13"/>
  <c r="J11" i="13" s="1"/>
  <c r="G4" i="13"/>
  <c r="G11" i="13" s="1"/>
  <c r="J16" i="12"/>
  <c r="O16" i="12" s="1"/>
  <c r="G16" i="12"/>
  <c r="J15" i="12"/>
  <c r="O15" i="12" s="1"/>
  <c r="G15" i="12"/>
  <c r="M14" i="12"/>
  <c r="O14" i="12" s="1"/>
  <c r="K14" i="12"/>
  <c r="J14" i="12"/>
  <c r="G14" i="12"/>
  <c r="N13" i="12"/>
  <c r="M13" i="12"/>
  <c r="O13" i="12" s="1"/>
  <c r="K13" i="12"/>
  <c r="J13" i="12"/>
  <c r="G13" i="12"/>
  <c r="H12" i="12"/>
  <c r="K12" i="12" s="1"/>
  <c r="G12" i="12"/>
  <c r="N11" i="12"/>
  <c r="K11" i="12"/>
  <c r="M11" i="12" s="1"/>
  <c r="O11" i="12" s="1"/>
  <c r="J11" i="12"/>
  <c r="G11" i="12"/>
  <c r="H10" i="12"/>
  <c r="K10" i="12" s="1"/>
  <c r="G10" i="12"/>
  <c r="K9" i="12"/>
  <c r="N9" i="12" s="1"/>
  <c r="J9" i="12"/>
  <c r="G9" i="12"/>
  <c r="K8" i="12"/>
  <c r="N8" i="12" s="1"/>
  <c r="J8" i="12"/>
  <c r="G8" i="12"/>
  <c r="K7" i="12"/>
  <c r="N7" i="12" s="1"/>
  <c r="J7" i="12"/>
  <c r="G7" i="12"/>
  <c r="K6" i="12"/>
  <c r="N6" i="12" s="1"/>
  <c r="J6" i="12"/>
  <c r="G6" i="12"/>
  <c r="K5" i="12"/>
  <c r="N5" i="12" s="1"/>
  <c r="J5" i="12"/>
  <c r="G5" i="12"/>
  <c r="K4" i="12"/>
  <c r="N4" i="12" s="1"/>
  <c r="J4" i="12"/>
  <c r="G4" i="12"/>
  <c r="G17" i="12" s="1"/>
  <c r="A5" i="11"/>
  <c r="A6" i="11" s="1"/>
  <c r="A7" i="11" s="1"/>
  <c r="A8" i="11" s="1"/>
  <c r="A9" i="11" s="1"/>
  <c r="A10" i="11" s="1"/>
  <c r="A11" i="11" s="1"/>
  <c r="A12" i="11" s="1"/>
  <c r="A13" i="11" s="1"/>
  <c r="A14" i="11" s="1"/>
  <c r="A15" i="11" s="1"/>
  <c r="A16" i="11" s="1"/>
  <c r="A17" i="11" s="1"/>
  <c r="A18" i="11" s="1"/>
  <c r="O4" i="13" l="1"/>
  <c r="K8" i="13"/>
  <c r="M8" i="13" s="1"/>
  <c r="O8" i="13" s="1"/>
  <c r="M10" i="12"/>
  <c r="N10" i="12"/>
  <c r="N12" i="12"/>
  <c r="M12" i="12"/>
  <c r="M5" i="12"/>
  <c r="O5" i="12" s="1"/>
  <c r="M7" i="12"/>
  <c r="O7" i="12" s="1"/>
  <c r="M9" i="12"/>
  <c r="O9" i="12" s="1"/>
  <c r="J10" i="12"/>
  <c r="J17" i="12" s="1"/>
  <c r="M4" i="12"/>
  <c r="M8" i="12"/>
  <c r="O8" i="12" s="1"/>
  <c r="J12" i="12"/>
  <c r="M6" i="12"/>
  <c r="O6" i="12" s="1"/>
  <c r="A4" i="11"/>
  <c r="M11" i="13" l="1"/>
  <c r="O11" i="13" s="1"/>
  <c r="M17" i="12"/>
  <c r="O17" i="12" s="1"/>
  <c r="O4" i="12"/>
  <c r="O12" i="12"/>
  <c r="O10" i="12"/>
</calcChain>
</file>

<file path=xl/sharedStrings.xml><?xml version="1.0" encoding="utf-8"?>
<sst xmlns="http://schemas.openxmlformats.org/spreadsheetml/2006/main" count="161" uniqueCount="93">
  <si>
    <t>BIDDER INSTRUCTIONS:</t>
  </si>
  <si>
    <t>Bidder Name</t>
  </si>
  <si>
    <t>Location</t>
  </si>
  <si>
    <t>In Business Since</t>
  </si>
  <si>
    <t># of Employees</t>
  </si>
  <si>
    <t># of Clients</t>
  </si>
  <si>
    <t>Industries Served</t>
  </si>
  <si>
    <t>Company Overview</t>
  </si>
  <si>
    <t>Product Solution Overview</t>
  </si>
  <si>
    <t>Service Overview</t>
  </si>
  <si>
    <t>Please complete the following tabs as instructed (in each tab):</t>
  </si>
  <si>
    <t>ID</t>
  </si>
  <si>
    <t>Tab 2 - Bidder Overview</t>
  </si>
  <si>
    <t>BIDDER OVERVIEW</t>
  </si>
  <si>
    <t>INSTRUCTIONS:  SGC is seeking the following.</t>
  </si>
  <si>
    <r>
      <rPr>
        <b/>
        <u/>
        <sz val="11"/>
        <color theme="1"/>
        <rFont val="Calibri"/>
        <family val="2"/>
        <scheme val="minor"/>
      </rPr>
      <t>ARCHITECT OF RECORD:</t>
    </r>
    <r>
      <rPr>
        <sz val="11"/>
        <color theme="1"/>
        <rFont val="Calibri"/>
        <family val="2"/>
        <scheme val="minor"/>
      </rPr>
      <t xml:space="preserve">
SOSH/WATG</t>
    </r>
  </si>
  <si>
    <r>
      <rPr>
        <b/>
        <u/>
        <sz val="11"/>
        <color theme="1"/>
        <rFont val="Calibri"/>
        <family val="2"/>
        <scheme val="minor"/>
      </rPr>
      <t>ALTERNATIVE ITEMS (BIDS):</t>
    </r>
    <r>
      <rPr>
        <sz val="11"/>
        <color theme="1"/>
        <rFont val="Calibri"/>
        <family val="2"/>
        <scheme val="minor"/>
      </rPr>
      <t xml:space="preserve">
All bidders must submit bid responses based on the items listed &amp; the required specifications included (attached).  In addition, SGC is welcoming bidders to submit cost effective alternatives for each item.  Bidders must submit specifications, product details for each alternative proposed.</t>
    </r>
  </si>
  <si>
    <r>
      <rPr>
        <b/>
        <u/>
        <sz val="11"/>
        <color theme="1"/>
        <rFont val="Calibri"/>
        <family val="2"/>
        <scheme val="minor"/>
      </rPr>
      <t>ORDERING:</t>
    </r>
    <r>
      <rPr>
        <sz val="11"/>
        <color theme="1"/>
        <rFont val="Calibri"/>
        <family val="2"/>
        <scheme val="minor"/>
      </rPr>
      <t xml:space="preserve">
There will be 3 order types:
- Mock Up Rooms - We are creating 4 mock up rooms, which will be reviewed for feedback &amp; approval.
- Production - This will be for final approved product &amp; specifications.
- Attic Stock - This will be additional production qty, which will be stored in our warehouse for future use.
There are separate colums in the price sheets for each order type.  Please price accordingly based on the specifications provided.  The plan is to use the same manufacturer, supplier for all order types.  If there's a change in specification after the mock room reviews, we will work with the bid winner (same supplier) of this RFP with updated specifications &amp; pricing.</t>
    </r>
  </si>
  <si>
    <r>
      <rPr>
        <b/>
        <u/>
        <sz val="11"/>
        <color theme="1"/>
        <rFont val="Calibri"/>
        <family val="2"/>
        <scheme val="minor"/>
      </rPr>
      <t>ADDITIONAL PRICING:</t>
    </r>
    <r>
      <rPr>
        <sz val="11"/>
        <color theme="1"/>
        <rFont val="Calibri"/>
        <family val="2"/>
        <scheme val="minor"/>
      </rPr>
      <t xml:space="preserve">
Bidders are required to confirm any or all additional pricing, no ambiguity in pricing please.  </t>
    </r>
  </si>
  <si>
    <r>
      <rPr>
        <b/>
        <u/>
        <sz val="11"/>
        <color theme="1"/>
        <rFont val="Calibri"/>
        <family val="2"/>
        <scheme val="minor"/>
      </rPr>
      <t>SHIPPING COSTS:</t>
    </r>
    <r>
      <rPr>
        <sz val="11"/>
        <color theme="1"/>
        <rFont val="Calibri"/>
        <family val="2"/>
        <scheme val="minor"/>
      </rPr>
      <t xml:space="preserve">
Bidders must submit a breakdown of all shipping costs, including any tariff fees.  SGC understands the volatility of shipping costs, but we are asking bidders to submit their best estimates possible.  We would accept current costs plus an estimated % increase as an estimate, as an example.</t>
    </r>
  </si>
  <si>
    <r>
      <rPr>
        <b/>
        <u/>
        <sz val="11"/>
        <color theme="1"/>
        <rFont val="Calibri"/>
        <family val="2"/>
        <scheme val="minor"/>
      </rPr>
      <t>LEAD TIME:</t>
    </r>
    <r>
      <rPr>
        <sz val="11"/>
        <color theme="1"/>
        <rFont val="Calibri"/>
        <family val="2"/>
        <scheme val="minor"/>
      </rPr>
      <t xml:space="preserve">
Bidders must confirm the lead time (from PO receipt, to on board shipping, to delivery final destination) for each item the bidder is responding to.</t>
    </r>
  </si>
  <si>
    <r>
      <rPr>
        <b/>
        <u/>
        <sz val="11"/>
        <color theme="1"/>
        <rFont val="Calibri"/>
        <family val="2"/>
        <scheme val="minor"/>
      </rPr>
      <t xml:space="preserve">SHIPPING, STORAGE, &amp; DELIVERY SOLUTION:
</t>
    </r>
    <r>
      <rPr>
        <sz val="11"/>
        <color theme="1"/>
        <rFont val="Calibri"/>
        <family val="2"/>
        <scheme val="minor"/>
      </rPr>
      <t>SGC is asking bidders to submit cost effective shipping, storage, &amp; delivery solutions.  SGC is limited on storage &amp; resources and will be evaluating all proposed solutions as part of the vendor selection process.</t>
    </r>
  </si>
  <si>
    <r>
      <rPr>
        <b/>
        <u/>
        <sz val="11"/>
        <color theme="1"/>
        <rFont val="Calibri"/>
        <family val="2"/>
        <scheme val="minor"/>
      </rPr>
      <t>TARIFF IMPACT:</t>
    </r>
    <r>
      <rPr>
        <sz val="11"/>
        <color theme="1"/>
        <rFont val="Calibri"/>
        <family val="2"/>
        <scheme val="minor"/>
      </rPr>
      <t xml:space="preserve">
SGC is requiring all bidders to provide a detailed overview on how tariffs are or will be impacting their shipping costs.</t>
    </r>
  </si>
  <si>
    <r>
      <rPr>
        <b/>
        <u/>
        <sz val="11"/>
        <color theme="1"/>
        <rFont val="Calibri"/>
        <family val="2"/>
        <scheme val="minor"/>
      </rPr>
      <t>PACKAGING &amp; SHIPMENT BREAKDOWN:</t>
    </r>
    <r>
      <rPr>
        <sz val="11"/>
        <color theme="1"/>
        <rFont val="Calibri"/>
        <family val="2"/>
        <scheme val="minor"/>
      </rPr>
      <t xml:space="preserve">
Bidders must include a detailed breakdown of how the orders are packaged &amp; shipped.  Sample packing lists and invoices must be provided.</t>
    </r>
  </si>
  <si>
    <r>
      <rPr>
        <b/>
        <u/>
        <sz val="11"/>
        <color theme="1"/>
        <rFont val="Calibri"/>
        <family val="2"/>
        <scheme val="minor"/>
      </rPr>
      <t>REFERENCES:</t>
    </r>
    <r>
      <rPr>
        <sz val="11"/>
        <color theme="1"/>
        <rFont val="Calibri"/>
        <family val="2"/>
        <scheme val="minor"/>
      </rPr>
      <t xml:space="preserve">
Bidders must submit 3 client references from recent projects, which are similar in size &amp; scope of this one.  Please include a description of the projects, as well as contact information of the references.</t>
    </r>
  </si>
  <si>
    <t>BACKGROUND &amp; REQUIREMENTS</t>
  </si>
  <si>
    <r>
      <rPr>
        <b/>
        <u/>
        <sz val="11"/>
        <color theme="1"/>
        <rFont val="Calibri"/>
        <family val="2"/>
        <scheme val="minor"/>
      </rPr>
      <t>FORMAL QUOTE:</t>
    </r>
    <r>
      <rPr>
        <sz val="11"/>
        <color theme="1"/>
        <rFont val="Calibri"/>
        <family val="2"/>
        <scheme val="minor"/>
      </rPr>
      <t xml:space="preserve">
Bidders are required to complete the pricing sheets included in this workbook, Exhibit A.  In addition, bidders are required to submit a formal quote.</t>
    </r>
  </si>
  <si>
    <t>Tab 3 - Background &amp; Requirements</t>
  </si>
  <si>
    <t>LINE</t>
  </si>
  <si>
    <t>CATEGORY</t>
  </si>
  <si>
    <t>ITEM CODE</t>
  </si>
  <si>
    <t>ITEM DESCRIPTION</t>
  </si>
  <si>
    <t>MOCK UP</t>
  </si>
  <si>
    <t>PRODUCTION</t>
  </si>
  <si>
    <t>ATTIC STOCK</t>
  </si>
  <si>
    <t>TOTAL</t>
  </si>
  <si>
    <t>COMMENTS</t>
  </si>
  <si>
    <t>QTY</t>
  </si>
  <si>
    <t>PRICE</t>
  </si>
  <si>
    <t>EXT. PRICE</t>
  </si>
  <si>
    <r>
      <rPr>
        <b/>
        <u/>
        <sz val="11"/>
        <color theme="1"/>
        <rFont val="Calibri"/>
        <family val="2"/>
        <scheme val="minor"/>
      </rPr>
      <t>OBJECTIVE:</t>
    </r>
    <r>
      <rPr>
        <sz val="11"/>
        <color theme="1"/>
        <rFont val="Calibri"/>
        <family val="2"/>
        <scheme val="minor"/>
      </rPr>
      <t xml:space="preserve">
Seneca Gaming Corporation (SGC) is seeking qualified furniture, fixture, &amp; equipment (FF&amp;E) manufacturers &amp; suppliers to prepare and submit proposals based on the attached Specifications and Quantities (listed in attached Exhibit A) to support the Guest Room Renovation Project at its Seneca Niagara Resorts &amp; Casino location in Niagara Falls, NY</t>
    </r>
  </si>
  <si>
    <r>
      <rPr>
        <b/>
        <u/>
        <sz val="11"/>
        <color theme="1"/>
        <rFont val="Calibri"/>
        <family val="2"/>
        <scheme val="minor"/>
      </rPr>
      <t>MANUFACTURING &amp; SHIPPING OVERVIEW:</t>
    </r>
    <r>
      <rPr>
        <sz val="11"/>
        <color theme="1"/>
        <rFont val="Calibri"/>
        <family val="2"/>
        <scheme val="minor"/>
      </rPr>
      <t xml:space="preserve">
If applicable, bidders are required to provide SGC an overview of the manufacturer(s) or sources they will be using to fill the orders.  The overview must include, but is not limited to, location, size, capacity, number of years in business, summary of recent or current projects, shipping schedules &amp; lead times, etc.</t>
    </r>
  </si>
  <si>
    <t>Tab 4 - Drapery Price Sheet</t>
  </si>
  <si>
    <r>
      <rPr>
        <b/>
        <u/>
        <sz val="11"/>
        <color theme="1"/>
        <rFont val="Calibri"/>
        <family val="2"/>
        <scheme val="minor"/>
      </rPr>
      <t>DELIVERY DEADLINE:</t>
    </r>
    <r>
      <rPr>
        <sz val="11"/>
        <color theme="1"/>
        <rFont val="Calibri"/>
        <family val="2"/>
        <scheme val="minor"/>
      </rPr>
      <t xml:space="preserve">
Bidders are required to deliver mock up room items &amp; quantity by end of July and full production with attic stock items &amp; quantity by end of November.  If unable to meet these delivery deadlines, bidder must their best delivery date and explanation as to why the requested delivery dates could not be met.  Bidders are required to identify &amp; explain all factors that can impact their confirmed delivery date(s),</t>
    </r>
  </si>
  <si>
    <t>DRAPERY:</t>
  </si>
  <si>
    <t>DRAPERY</t>
  </si>
  <si>
    <t>DR-01</t>
  </si>
  <si>
    <t>DR-02</t>
  </si>
  <si>
    <t>DR-03</t>
  </si>
  <si>
    <t>Tab 4 - Accessory Pillows Price Sheet</t>
  </si>
  <si>
    <r>
      <rPr>
        <b/>
        <u/>
        <sz val="11"/>
        <color theme="1"/>
        <rFont val="Calibri"/>
        <family val="2"/>
        <scheme val="minor"/>
      </rPr>
      <t>SCOPE:</t>
    </r>
    <r>
      <rPr>
        <sz val="11"/>
        <color theme="1"/>
        <rFont val="Calibri"/>
        <family val="2"/>
        <scheme val="minor"/>
      </rPr>
      <t xml:space="preserve">
The scope of this RFP is specific to drapery and accessory pillows.  Bidders are invited to submit bid responses on all or part of the items listed in each of the product sheets.</t>
    </r>
  </si>
  <si>
    <r>
      <rPr>
        <b/>
        <u/>
        <sz val="11"/>
        <color theme="1"/>
        <rFont val="Calibri"/>
        <family val="2"/>
        <scheme val="minor"/>
      </rPr>
      <t>MATERIALS:</t>
    </r>
    <r>
      <rPr>
        <sz val="11"/>
        <color theme="1"/>
        <rFont val="Calibri"/>
        <family val="2"/>
        <scheme val="minor"/>
      </rPr>
      <t xml:space="preserve">
Material specifications (for fabric) are provided in separate attachments.  The specifications include the original manufacturer &amp; contact information used for the basis of the design(s).  Bidders must submit bid responses using the materials specified from the manufacturer listed.  In addition, SGC is welcoming bidders to submit cost effective alternatives for each material listed.  Bidders must submit specifications, product details for each alternative proposed.  Please do not send samples, but bidder(s) must be able to submit a sample immediately upon request from SGC as part of the RFP evaluation process.</t>
    </r>
  </si>
  <si>
    <t>ACCESSORY PILLOWS:</t>
  </si>
  <si>
    <t>ACCESSORY PILLOWS</t>
  </si>
  <si>
    <t>ACC-01</t>
  </si>
  <si>
    <t>Bolster Pillow - All guestrooms</t>
  </si>
  <si>
    <t>ACC-03</t>
  </si>
  <si>
    <t>Large Accent Pillow - Sleeper Sofa &amp; Sectional</t>
  </si>
  <si>
    <t>ACC-04</t>
  </si>
  <si>
    <t>Smaller Accent Pillow - Sleeper Sofa &amp; Sectional</t>
  </si>
  <si>
    <t>ACC-05</t>
  </si>
  <si>
    <t>ACC-06</t>
  </si>
  <si>
    <t>ACC-07</t>
  </si>
  <si>
    <t>FAB-04</t>
  </si>
  <si>
    <t>Bed Bolster Pillow - All rooms</t>
  </si>
  <si>
    <t>FAB-13</t>
  </si>
  <si>
    <t>Large Pillow &amp; Barstool Back - King Parlor</t>
  </si>
  <si>
    <t>FAB-14</t>
  </si>
  <si>
    <t>Small Accent Pillow - Sleeper Sofa &amp; Sectional</t>
  </si>
  <si>
    <t>QTY*</t>
  </si>
  <si>
    <t>Beige Drapery - Deluxe King &amp; ADA Deluxe King</t>
  </si>
  <si>
    <t>Beige Drapery - King Parlor &amp; ADA King Parlor</t>
  </si>
  <si>
    <t>Beige Drapery - Elevator Lobbies</t>
  </si>
  <si>
    <t>Sheer - Deluxe King &amp; ADA Deluxe King</t>
  </si>
  <si>
    <t>Sheer - Elevator Lobbies</t>
  </si>
  <si>
    <t>Sheer - King Parlor &amp; ADA King Parlor</t>
  </si>
  <si>
    <t>Sheer - Corner King &amp; ADA Corner King</t>
  </si>
  <si>
    <t>Sheer - Double Queen &amp; ADA Double Queen</t>
  </si>
  <si>
    <t>Green Drapery - Corner King &amp; ADA Versions</t>
  </si>
  <si>
    <t>Green Drapery - Deluxe Double Queen &amp; ADA Versions</t>
  </si>
  <si>
    <t>See Comments</t>
  </si>
  <si>
    <t>Shipping &amp; Delivery</t>
  </si>
  <si>
    <t>SGC is asking bidders to submit cost effective shipping, storage, &amp; delivery solutions.  SGC is limited on storage &amp; resources and will be evaluating all proposed solutions as part of the vendor selection process.</t>
  </si>
  <si>
    <t>Installation</t>
  </si>
  <si>
    <t>N/A</t>
  </si>
  <si>
    <t>Include all labor and equipment costs to unload and install drapery and sheer curtains</t>
  </si>
  <si>
    <t>Track Repair / Replacement Unit Cost</t>
  </si>
  <si>
    <t>It is assumed that all existing curtain tracks are to be reused.  Provide a unit price per window opening if any tracks are found to be damaged and in need of replacement.  Include all costs for removal of the existing track and install of a new track of equal size.</t>
  </si>
  <si>
    <t>*Quantities shown indicate number of window openings (1 in each Queen/King Room and 2 within each Corner King &amp; King Parlor Rooms) - Bidder to verify quantities of material needed.</t>
  </si>
  <si>
    <t>Throw Blanket - Green (Corner King)</t>
  </si>
  <si>
    <t>Throw Blanket - Blue (Deluxe King &amp; King Parlor)</t>
  </si>
  <si>
    <t>Throw Blanket - Green (Queen)</t>
  </si>
  <si>
    <t>ACCESSORY PILLOWS FABRIC:  Include Fabric Costs within above line items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</si>
</sst>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4" x14ac:knownFonts="1">
    <font>
      <sz val="11"/>
      <color theme="1"/>
      <name val="Calibri"/>
      <family val="2"/>
      <scheme val="minor"/>
    </font>
    <font>
      <b/>
      <u/>
      <sz val="11"/>
      <color theme="1"/>
      <name val="Calibri"/>
      <family val="2"/>
      <scheme val="minor"/>
    </font>
    <font>
      <b/>
      <sz val="12"/>
      <color rgb="FFFFFFFF"/>
      <name val="Calibri"/>
      <family val="2"/>
    </font>
    <font>
      <b/>
      <sz val="12"/>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u/>
      <sz val="11"/>
      <color rgb="FF000000"/>
      <name val="Calibri"/>
      <family val="2"/>
      <scheme val="minor"/>
    </font>
    <font>
      <sz val="11"/>
      <color rgb="FF000000"/>
      <name val="Calibri"/>
      <family val="2"/>
      <scheme val="minor"/>
    </font>
    <font>
      <b/>
      <sz val="11"/>
      <color rgb="FF000000"/>
      <name val="Calibri"/>
      <family val="2"/>
      <scheme val="minor"/>
    </font>
    <font>
      <b/>
      <u/>
      <sz val="12"/>
      <color rgb="FF000000"/>
      <name val="Times New Roman"/>
      <family val="1"/>
    </font>
    <font>
      <b/>
      <sz val="10"/>
      <color rgb="FF000000"/>
      <name val="Times New Roman"/>
      <family val="1"/>
    </font>
    <font>
      <sz val="10"/>
      <color rgb="FF000000"/>
      <name val="Times New Roman"/>
      <family val="1"/>
    </font>
    <font>
      <sz val="10"/>
      <color rgb="FF000000"/>
      <name val="Calibri"/>
      <family val="2"/>
      <scheme val="minor"/>
    </font>
  </fonts>
  <fills count="3">
    <fill>
      <patternFill patternType="none"/>
    </fill>
    <fill>
      <patternFill patternType="gray125"/>
    </fill>
    <fill>
      <patternFill patternType="solid">
        <fgColor rgb="FF36609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4" fontId="6" fillId="0" borderId="0" applyFont="0" applyFill="0" applyBorder="0" applyAlignment="0" applyProtection="0"/>
  </cellStyleXfs>
  <cellXfs count="65">
    <xf numFmtId="0" fontId="0" fillId="0" borderId="0" xfId="0"/>
    <xf numFmtId="0" fontId="0" fillId="0" borderId="0" xfId="0" applyAlignment="1">
      <alignment vertical="center" wrapText="1"/>
    </xf>
    <xf numFmtId="0" fontId="1" fillId="0" borderId="1" xfId="0" applyFont="1" applyBorder="1"/>
    <xf numFmtId="0" fontId="0" fillId="0" borderId="1" xfId="0" applyBorder="1"/>
    <xf numFmtId="0" fontId="4" fillId="0" borderId="0" xfId="0" applyFont="1" applyFill="1" applyAlignment="1">
      <alignment horizontal="center" vertical="center" wrapText="1"/>
    </xf>
    <xf numFmtId="0" fontId="0" fillId="0" borderId="1" xfId="0" applyBorder="1" applyAlignment="1">
      <alignment horizontal="left" vertical="center" wrapText="1"/>
    </xf>
    <xf numFmtId="0" fontId="2" fillId="2" borderId="2" xfId="0" applyFont="1" applyFill="1" applyBorder="1" applyAlignment="1">
      <alignment vertical="center" wrapText="1"/>
    </xf>
    <xf numFmtId="0" fontId="0" fillId="0" borderId="1" xfId="0" applyBorder="1" applyAlignment="1">
      <alignment vertical="center" wrapText="1"/>
    </xf>
    <xf numFmtId="0" fontId="0" fillId="0" borderId="0" xfId="0" applyAlignment="1">
      <alignment vertical="center"/>
    </xf>
    <xf numFmtId="0" fontId="2" fillId="2" borderId="6" xfId="0" applyFont="1" applyFill="1" applyBorder="1" applyAlignment="1">
      <alignment vertical="center"/>
    </xf>
    <xf numFmtId="0" fontId="2" fillId="2" borderId="7" xfId="0" applyFont="1" applyFill="1" applyBorder="1" applyAlignment="1">
      <alignment horizontal="center" vertical="center"/>
    </xf>
    <xf numFmtId="0" fontId="0" fillId="0" borderId="9" xfId="0" applyBorder="1" applyAlignment="1">
      <alignment vertical="center" wrapText="1"/>
    </xf>
    <xf numFmtId="0" fontId="0" fillId="0" borderId="5" xfId="0" applyBorder="1" applyAlignment="1">
      <alignment vertical="center" wrapText="1"/>
    </xf>
    <xf numFmtId="0" fontId="5" fillId="0" borderId="8"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vertical="center"/>
    </xf>
    <xf numFmtId="0" fontId="5" fillId="0" borderId="6" xfId="0" applyFont="1" applyBorder="1" applyAlignment="1">
      <alignment vertical="center"/>
    </xf>
    <xf numFmtId="0" fontId="0" fillId="0" borderId="7" xfId="0" applyBorder="1" applyAlignment="1">
      <alignment vertical="center" wrapText="1"/>
    </xf>
    <xf numFmtId="44" fontId="8" fillId="0" borderId="1" xfId="1" applyFont="1" applyFill="1" applyBorder="1" applyAlignment="1">
      <alignment horizontal="left" vertical="center" wrapText="1"/>
    </xf>
    <xf numFmtId="44" fontId="0" fillId="0" borderId="1" xfId="1" applyFont="1" applyFill="1" applyBorder="1" applyAlignment="1">
      <alignment horizontal="left"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3" fillId="0" borderId="10" xfId="0" applyFont="1" applyBorder="1" applyAlignment="1">
      <alignment vertical="center" wrapText="1"/>
    </xf>
    <xf numFmtId="0" fontId="3" fillId="0" borderId="11" xfId="0" applyFont="1" applyBorder="1" applyAlignment="1">
      <alignment vertical="center" wrapText="1"/>
    </xf>
    <xf numFmtId="0" fontId="7" fillId="0" borderId="0" xfId="0" applyFont="1" applyFill="1" applyAlignment="1">
      <alignment vertical="center"/>
    </xf>
    <xf numFmtId="0" fontId="8" fillId="0" borderId="0" xfId="0" applyFont="1" applyFill="1" applyAlignment="1">
      <alignment horizontal="left" vertical="center" wrapText="1"/>
    </xf>
    <xf numFmtId="0" fontId="8" fillId="0" borderId="0" xfId="0" applyFont="1" applyFill="1" applyAlignment="1">
      <alignment horizontal="center" vertical="center" wrapText="1"/>
    </xf>
    <xf numFmtId="0" fontId="9" fillId="0" borderId="14"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0" xfId="0" applyFont="1" applyFill="1" applyAlignment="1">
      <alignment horizontal="left" vertical="center" wrapText="1"/>
    </xf>
    <xf numFmtId="0" fontId="9" fillId="0" borderId="12"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0" xfId="0" applyFont="1" applyFill="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44" fontId="8" fillId="0" borderId="1" xfId="0" applyNumberFormat="1" applyFont="1" applyFill="1" applyBorder="1" applyAlignment="1">
      <alignment horizontal="left" vertical="center" wrapText="1"/>
    </xf>
    <xf numFmtId="16" fontId="8" fillId="0" borderId="1" xfId="0" quotePrefix="1" applyNumberFormat="1" applyFont="1" applyFill="1" applyBorder="1" applyAlignment="1">
      <alignment horizontal="left" vertical="center" wrapText="1"/>
    </xf>
    <xf numFmtId="0" fontId="8" fillId="0" borderId="1" xfId="0" quotePrefix="1" applyFont="1" applyFill="1" applyBorder="1" applyAlignment="1">
      <alignment horizontal="left" vertical="center" wrapText="1"/>
    </xf>
    <xf numFmtId="44" fontId="8" fillId="0" borderId="1" xfId="1" applyFont="1" applyFill="1" applyBorder="1" applyAlignment="1">
      <alignment horizontal="center" vertical="center" wrapText="1"/>
    </xf>
    <xf numFmtId="44" fontId="8" fillId="0" borderId="12" xfId="1" applyFont="1" applyFill="1" applyBorder="1" applyAlignment="1">
      <alignment horizontal="left" vertical="center" wrapText="1"/>
    </xf>
    <xf numFmtId="0" fontId="9" fillId="0" borderId="0" xfId="0" applyFont="1" applyFill="1" applyAlignment="1">
      <alignment vertical="center"/>
    </xf>
    <xf numFmtId="0" fontId="10" fillId="0" borderId="0" xfId="0" applyFont="1" applyFill="1" applyAlignment="1">
      <alignment vertical="center"/>
    </xf>
    <xf numFmtId="0" fontId="0" fillId="0" borderId="0" xfId="0" applyFill="1" applyAlignment="1">
      <alignment horizontal="left" vertical="center" wrapText="1"/>
    </xf>
    <xf numFmtId="0" fontId="0" fillId="0" borderId="0" xfId="0" applyFill="1" applyAlignment="1">
      <alignment horizontal="center" vertical="center" wrapText="1"/>
    </xf>
    <xf numFmtId="0" fontId="11" fillId="0" borderId="1" xfId="0" applyFont="1" applyFill="1" applyBorder="1" applyAlignment="1">
      <alignment horizontal="center" vertical="center" wrapText="1"/>
    </xf>
    <xf numFmtId="0" fontId="11" fillId="0" borderId="0" xfId="0" applyFont="1" applyFill="1" applyAlignment="1">
      <alignment horizontal="left" vertical="center" wrapText="1"/>
    </xf>
    <xf numFmtId="0" fontId="11"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0" xfId="0" applyFont="1" applyFill="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left" vertical="center" wrapText="1"/>
    </xf>
    <xf numFmtId="0" fontId="13" fillId="0" borderId="1" xfId="0" applyFont="1" applyFill="1" applyBorder="1" applyAlignment="1">
      <alignment horizontal="left" vertical="center" wrapText="1"/>
    </xf>
    <xf numFmtId="44" fontId="0" fillId="0" borderId="1" xfId="0" applyNumberFormat="1" applyFill="1" applyBorder="1" applyAlignment="1">
      <alignment horizontal="left" vertical="center" wrapText="1"/>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16" fontId="0" fillId="0" borderId="1" xfId="0" quotePrefix="1" applyNumberFormat="1" applyFill="1" applyBorder="1" applyAlignment="1">
      <alignment horizontal="left" vertical="center" wrapText="1"/>
    </xf>
    <xf numFmtId="0" fontId="0" fillId="0" borderId="1" xfId="0" quotePrefix="1" applyFill="1" applyBorder="1" applyAlignment="1">
      <alignment horizontal="left" vertical="center" wrapText="1"/>
    </xf>
    <xf numFmtId="0" fontId="0" fillId="0" borderId="0" xfId="0" quotePrefix="1" applyFill="1" applyAlignment="1">
      <alignment horizontal="left" vertical="center" wrapText="1"/>
    </xf>
    <xf numFmtId="0" fontId="12" fillId="0" borderId="2" xfId="0" applyFont="1" applyFill="1" applyBorder="1" applyAlignment="1">
      <alignment horizontal="right" vertical="center" wrapText="1"/>
    </xf>
    <xf numFmtId="0" fontId="12" fillId="0" borderId="13" xfId="0" applyFont="1" applyFill="1" applyBorder="1" applyAlignment="1">
      <alignment horizontal="right" vertical="center" wrapText="1"/>
    </xf>
    <xf numFmtId="0" fontId="12" fillId="0" borderId="3" xfId="0" applyFont="1" applyFill="1" applyBorder="1" applyAlignment="1">
      <alignment horizontal="right" vertical="center" wrapText="1"/>
    </xf>
    <xf numFmtId="0" fontId="0" fillId="0" borderId="0" xfId="0" applyFill="1" applyAlignment="1">
      <alignment vertic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6"/>
  <sheetViews>
    <sheetView tabSelected="1" workbookViewId="0">
      <selection activeCell="K26" sqref="K26"/>
    </sheetView>
  </sheetViews>
  <sheetFormatPr defaultRowHeight="15" x14ac:dyDescent="0.25"/>
  <cols>
    <col min="1" max="1" width="55.7109375" bestFit="1" customWidth="1"/>
  </cols>
  <sheetData>
    <row r="1" spans="1:1" x14ac:dyDescent="0.25">
      <c r="A1" s="2" t="s">
        <v>0</v>
      </c>
    </row>
    <row r="2" spans="1:1" x14ac:dyDescent="0.25">
      <c r="A2" s="3" t="s">
        <v>10</v>
      </c>
    </row>
    <row r="3" spans="1:1" x14ac:dyDescent="0.25">
      <c r="A3" s="3" t="s">
        <v>12</v>
      </c>
    </row>
    <row r="4" spans="1:1" x14ac:dyDescent="0.25">
      <c r="A4" s="3" t="s">
        <v>27</v>
      </c>
    </row>
    <row r="5" spans="1:1" x14ac:dyDescent="0.25">
      <c r="A5" s="3" t="s">
        <v>42</v>
      </c>
    </row>
    <row r="6" spans="1:1" x14ac:dyDescent="0.25">
      <c r="A6" s="3" t="s">
        <v>49</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0"/>
  <sheetViews>
    <sheetView workbookViewId="0">
      <pane xSplit="2" ySplit="1" topLeftCell="C2" activePane="bottomRight" state="frozen"/>
      <selection pane="topRight" activeCell="C1" sqref="C1"/>
      <selection pane="bottomLeft" activeCell="A2" sqref="A2"/>
      <selection pane="bottomRight" activeCell="B15" sqref="B15"/>
    </sheetView>
  </sheetViews>
  <sheetFormatPr defaultColWidth="8.7109375" defaultRowHeight="15" x14ac:dyDescent="0.25"/>
  <cols>
    <col min="1" max="1" width="2.7109375" style="1" bestFit="1" customWidth="1"/>
    <col min="2" max="2" width="23.28515625" style="1" bestFit="1" customWidth="1"/>
    <col min="3" max="3" width="51.28515625" style="1" customWidth="1"/>
    <col min="4" max="16384" width="8.7109375" style="1"/>
  </cols>
  <sheetData>
    <row r="1" spans="1:4" ht="15.4" customHeight="1" x14ac:dyDescent="0.25">
      <c r="A1" s="6" t="s">
        <v>11</v>
      </c>
      <c r="B1" s="20" t="s">
        <v>13</v>
      </c>
      <c r="C1" s="21"/>
      <c r="D1" s="4"/>
    </row>
    <row r="2" spans="1:4" x14ac:dyDescent="0.25">
      <c r="A2" s="7">
        <v>1</v>
      </c>
      <c r="B2" s="7" t="s">
        <v>1</v>
      </c>
      <c r="C2" s="5"/>
    </row>
    <row r="3" spans="1:4" x14ac:dyDescent="0.25">
      <c r="A3" s="7">
        <v>2</v>
      </c>
      <c r="B3" s="7" t="s">
        <v>2</v>
      </c>
      <c r="C3" s="5"/>
    </row>
    <row r="4" spans="1:4" x14ac:dyDescent="0.25">
      <c r="A4" s="7">
        <v>3</v>
      </c>
      <c r="B4" s="7" t="s">
        <v>3</v>
      </c>
      <c r="C4" s="5"/>
    </row>
    <row r="5" spans="1:4" x14ac:dyDescent="0.25">
      <c r="A5" s="7">
        <v>4</v>
      </c>
      <c r="B5" s="7" t="s">
        <v>4</v>
      </c>
      <c r="C5" s="5"/>
    </row>
    <row r="6" spans="1:4" x14ac:dyDescent="0.25">
      <c r="A6" s="7">
        <v>5</v>
      </c>
      <c r="B6" s="7" t="s">
        <v>5</v>
      </c>
      <c r="C6" s="5"/>
    </row>
    <row r="7" spans="1:4" x14ac:dyDescent="0.25">
      <c r="A7" s="7">
        <v>6</v>
      </c>
      <c r="B7" s="7" t="s">
        <v>6</v>
      </c>
      <c r="C7" s="5"/>
    </row>
    <row r="8" spans="1:4" x14ac:dyDescent="0.25">
      <c r="A8" s="7">
        <v>7</v>
      </c>
      <c r="B8" s="7" t="s">
        <v>7</v>
      </c>
      <c r="C8" s="5"/>
    </row>
    <row r="9" spans="1:4" ht="30" x14ac:dyDescent="0.25">
      <c r="A9" s="7">
        <v>8</v>
      </c>
      <c r="B9" s="7" t="s">
        <v>8</v>
      </c>
      <c r="C9" s="5"/>
    </row>
    <row r="10" spans="1:4" x14ac:dyDescent="0.25">
      <c r="A10" s="7">
        <v>9</v>
      </c>
      <c r="B10" s="7" t="s">
        <v>9</v>
      </c>
      <c r="C10" s="5"/>
    </row>
  </sheetData>
  <mergeCells count="1">
    <mergeCell ref="B1:C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8"/>
  <sheetViews>
    <sheetView zoomScale="110" zoomScaleNormal="110" workbookViewId="0">
      <pane ySplit="2" topLeftCell="A3" activePane="bottomLeft" state="frozen"/>
      <selection pane="bottomLeft" activeCell="A2" sqref="A2"/>
    </sheetView>
  </sheetViews>
  <sheetFormatPr defaultColWidth="8.7109375" defaultRowHeight="15" x14ac:dyDescent="0.25"/>
  <cols>
    <col min="1" max="1" width="2.7109375" style="15" bestFit="1" customWidth="1"/>
    <col min="2" max="2" width="90.7109375" style="8" customWidth="1"/>
    <col min="3" max="3" width="19" style="8" customWidth="1"/>
    <col min="4" max="16384" width="8.7109375" style="8"/>
  </cols>
  <sheetData>
    <row r="1" spans="1:2" ht="15.75" x14ac:dyDescent="0.25">
      <c r="A1" s="22" t="s">
        <v>14</v>
      </c>
      <c r="B1" s="23"/>
    </row>
    <row r="2" spans="1:2" ht="16.5" thickBot="1" x14ac:dyDescent="0.3">
      <c r="A2" s="9" t="s">
        <v>11</v>
      </c>
      <c r="B2" s="10" t="s">
        <v>25</v>
      </c>
    </row>
    <row r="3" spans="1:2" ht="75" x14ac:dyDescent="0.25">
      <c r="A3" s="13">
        <v>1</v>
      </c>
      <c r="B3" s="11" t="s">
        <v>40</v>
      </c>
    </row>
    <row r="4" spans="1:2" ht="45" x14ac:dyDescent="0.25">
      <c r="A4" s="14">
        <f>A3+1</f>
        <v>2</v>
      </c>
      <c r="B4" s="12" t="s">
        <v>50</v>
      </c>
    </row>
    <row r="5" spans="1:2" ht="30" x14ac:dyDescent="0.25">
      <c r="A5" s="14">
        <f t="shared" ref="A5:A18" si="0">A4+1</f>
        <v>3</v>
      </c>
      <c r="B5" s="12" t="s">
        <v>15</v>
      </c>
    </row>
    <row r="6" spans="1:2" ht="67.5" customHeight="1" x14ac:dyDescent="0.25">
      <c r="A6" s="14">
        <f t="shared" si="0"/>
        <v>4</v>
      </c>
      <c r="B6" s="12" t="s">
        <v>16</v>
      </c>
    </row>
    <row r="7" spans="1:2" ht="120" x14ac:dyDescent="0.25">
      <c r="A7" s="14">
        <f t="shared" si="0"/>
        <v>5</v>
      </c>
      <c r="B7" s="12" t="s">
        <v>51</v>
      </c>
    </row>
    <row r="8" spans="1:2" ht="180" x14ac:dyDescent="0.25">
      <c r="A8" s="14">
        <f t="shared" si="0"/>
        <v>6</v>
      </c>
      <c r="B8" s="12" t="s">
        <v>17</v>
      </c>
    </row>
    <row r="9" spans="1:2" ht="30" x14ac:dyDescent="0.25">
      <c r="A9" s="14">
        <f t="shared" si="0"/>
        <v>7</v>
      </c>
      <c r="B9" s="12" t="s">
        <v>18</v>
      </c>
    </row>
    <row r="10" spans="1:2" ht="60" x14ac:dyDescent="0.25">
      <c r="A10" s="14">
        <f t="shared" si="0"/>
        <v>8</v>
      </c>
      <c r="B10" s="12" t="s">
        <v>19</v>
      </c>
    </row>
    <row r="11" spans="1:2" ht="45" x14ac:dyDescent="0.25">
      <c r="A11" s="14">
        <f t="shared" si="0"/>
        <v>9</v>
      </c>
      <c r="B11" s="12" t="s">
        <v>26</v>
      </c>
    </row>
    <row r="12" spans="1:2" ht="45" x14ac:dyDescent="0.25">
      <c r="A12" s="14">
        <f t="shared" si="0"/>
        <v>10</v>
      </c>
      <c r="B12" s="12" t="s">
        <v>20</v>
      </c>
    </row>
    <row r="13" spans="1:2" ht="90" x14ac:dyDescent="0.25">
      <c r="A13" s="14">
        <f t="shared" si="0"/>
        <v>11</v>
      </c>
      <c r="B13" s="12" t="s">
        <v>43</v>
      </c>
    </row>
    <row r="14" spans="1:2" ht="75" x14ac:dyDescent="0.25">
      <c r="A14" s="14">
        <f t="shared" si="0"/>
        <v>12</v>
      </c>
      <c r="B14" s="12" t="s">
        <v>41</v>
      </c>
    </row>
    <row r="15" spans="1:2" ht="45" x14ac:dyDescent="0.25">
      <c r="A15" s="14">
        <f t="shared" si="0"/>
        <v>13</v>
      </c>
      <c r="B15" s="12" t="s">
        <v>23</v>
      </c>
    </row>
    <row r="16" spans="1:2" ht="60" x14ac:dyDescent="0.25">
      <c r="A16" s="14">
        <f t="shared" si="0"/>
        <v>14</v>
      </c>
      <c r="B16" s="12" t="s">
        <v>21</v>
      </c>
    </row>
    <row r="17" spans="1:2" ht="45" x14ac:dyDescent="0.25">
      <c r="A17" s="14">
        <f t="shared" si="0"/>
        <v>15</v>
      </c>
      <c r="B17" s="12" t="s">
        <v>22</v>
      </c>
    </row>
    <row r="18" spans="1:2" ht="60.75" thickBot="1" x14ac:dyDescent="0.3">
      <c r="A18" s="16">
        <f t="shared" si="0"/>
        <v>16</v>
      </c>
      <c r="B18" s="17" t="s">
        <v>24</v>
      </c>
    </row>
  </sheetData>
  <mergeCells count="1">
    <mergeCell ref="A1:B1"/>
  </mergeCells>
  <pageMargins left="0.25" right="0.25" top="0.75" bottom="0.75" header="0.3" footer="0.3"/>
  <pageSetup orientation="portrait" r:id="rId1"/>
  <headerFooter>
    <oddHeader>&amp;L&amp;F  &amp;A&amp;R&amp;N</oddHeader>
    <oddFooter>&amp;R&amp;P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8477D-D74E-49A4-8AE6-D4390EF583FA}">
  <dimension ref="A1:P19"/>
  <sheetViews>
    <sheetView workbookViewId="0">
      <pane xSplit="4" ySplit="3" topLeftCell="E4" activePane="bottomRight" state="frozen"/>
      <selection pane="topRight" activeCell="E1" sqref="E1"/>
      <selection pane="bottomLeft" activeCell="A4" sqref="A4"/>
      <selection pane="bottomRight" activeCell="A2" sqref="A2:A3"/>
    </sheetView>
  </sheetViews>
  <sheetFormatPr defaultColWidth="7.5703125" defaultRowHeight="15" x14ac:dyDescent="0.25"/>
  <cols>
    <col min="1" max="1" width="6.5703125" style="26" customWidth="1"/>
    <col min="2" max="2" width="12.28515625" style="25" customWidth="1"/>
    <col min="3" max="3" width="12" style="25" customWidth="1"/>
    <col min="4" max="4" width="34.7109375" style="25" customWidth="1"/>
    <col min="5" max="5" width="6" style="25" customWidth="1"/>
    <col min="6" max="6" width="9.140625" style="25" customWidth="1"/>
    <col min="7" max="7" width="9.85546875" style="25" customWidth="1"/>
    <col min="8" max="8" width="5.7109375" style="26" customWidth="1"/>
    <col min="9" max="9" width="9.7109375" style="25" customWidth="1"/>
    <col min="10" max="10" width="11.42578125" style="25" customWidth="1"/>
    <col min="11" max="11" width="5.140625" style="26" customWidth="1"/>
    <col min="12" max="12" width="7.7109375" style="25" customWidth="1"/>
    <col min="13" max="13" width="8.5703125" style="25" customWidth="1"/>
    <col min="14" max="14" width="7.7109375" style="26" customWidth="1"/>
    <col min="15" max="15" width="12.85546875" style="25" customWidth="1"/>
    <col min="16" max="16" width="39.42578125" style="25" customWidth="1"/>
    <col min="17" max="16384" width="7.5703125" style="25"/>
  </cols>
  <sheetData>
    <row r="1" spans="1:16" x14ac:dyDescent="0.25">
      <c r="A1" s="24" t="s">
        <v>44</v>
      </c>
    </row>
    <row r="2" spans="1:16" s="31" customFormat="1" x14ac:dyDescent="0.25">
      <c r="A2" s="27" t="s">
        <v>28</v>
      </c>
      <c r="B2" s="27" t="s">
        <v>29</v>
      </c>
      <c r="C2" s="27" t="s">
        <v>30</v>
      </c>
      <c r="D2" s="27" t="s">
        <v>31</v>
      </c>
      <c r="E2" s="28" t="s">
        <v>32</v>
      </c>
      <c r="F2" s="29"/>
      <c r="G2" s="30"/>
      <c r="H2" s="28" t="s">
        <v>33</v>
      </c>
      <c r="I2" s="29"/>
      <c r="J2" s="30"/>
      <c r="K2" s="28" t="s">
        <v>34</v>
      </c>
      <c r="L2" s="29"/>
      <c r="M2" s="30"/>
      <c r="N2" s="28" t="s">
        <v>35</v>
      </c>
      <c r="O2" s="30"/>
      <c r="P2" s="27" t="s">
        <v>36</v>
      </c>
    </row>
    <row r="3" spans="1:16" s="34" customFormat="1" ht="30" x14ac:dyDescent="0.25">
      <c r="A3" s="32"/>
      <c r="B3" s="32"/>
      <c r="C3" s="32"/>
      <c r="D3" s="32"/>
      <c r="E3" s="33" t="s">
        <v>69</v>
      </c>
      <c r="F3" s="33" t="s">
        <v>38</v>
      </c>
      <c r="G3" s="33" t="s">
        <v>39</v>
      </c>
      <c r="H3" s="33" t="s">
        <v>69</v>
      </c>
      <c r="I3" s="33" t="s">
        <v>38</v>
      </c>
      <c r="J3" s="33" t="s">
        <v>39</v>
      </c>
      <c r="K3" s="33" t="s">
        <v>69</v>
      </c>
      <c r="L3" s="33" t="s">
        <v>38</v>
      </c>
      <c r="M3" s="33" t="s">
        <v>39</v>
      </c>
      <c r="N3" s="33" t="s">
        <v>69</v>
      </c>
      <c r="O3" s="33" t="s">
        <v>39</v>
      </c>
      <c r="P3" s="32"/>
    </row>
    <row r="4" spans="1:16" ht="30" x14ac:dyDescent="0.25">
      <c r="A4" s="35">
        <v>1</v>
      </c>
      <c r="B4" s="36" t="s">
        <v>45</v>
      </c>
      <c r="C4" s="36" t="s">
        <v>46</v>
      </c>
      <c r="D4" s="36" t="s">
        <v>70</v>
      </c>
      <c r="E4" s="35">
        <v>1</v>
      </c>
      <c r="F4" s="18">
        <v>0</v>
      </c>
      <c r="G4" s="37">
        <f>F4*E4</f>
        <v>0</v>
      </c>
      <c r="H4" s="35">
        <v>169</v>
      </c>
      <c r="I4" s="18">
        <v>0</v>
      </c>
      <c r="J4" s="18">
        <f>I4*H4</f>
        <v>0</v>
      </c>
      <c r="K4" s="35">
        <f>ROUNDUP(((H4+E4)*0.1), 0)</f>
        <v>17</v>
      </c>
      <c r="L4" s="18">
        <v>0</v>
      </c>
      <c r="M4" s="18">
        <f>L4*K4</f>
        <v>0</v>
      </c>
      <c r="N4" s="35">
        <f>K4+H4</f>
        <v>186</v>
      </c>
      <c r="O4" s="18">
        <f>M4+J4+G4</f>
        <v>0</v>
      </c>
      <c r="P4" s="38"/>
    </row>
    <row r="5" spans="1:16" ht="30" x14ac:dyDescent="0.25">
      <c r="A5" s="35">
        <v>2</v>
      </c>
      <c r="B5" s="36" t="s">
        <v>45</v>
      </c>
      <c r="C5" s="36" t="s">
        <v>46</v>
      </c>
      <c r="D5" s="36" t="s">
        <v>71</v>
      </c>
      <c r="E5" s="35">
        <v>2</v>
      </c>
      <c r="F5" s="18">
        <v>0</v>
      </c>
      <c r="G5" s="37">
        <f t="shared" ref="G5:G16" si="0">F5*E5</f>
        <v>0</v>
      </c>
      <c r="H5" s="35">
        <v>42</v>
      </c>
      <c r="I5" s="18">
        <v>0</v>
      </c>
      <c r="J5" s="18">
        <f t="shared" ref="J5:J16" si="1">I5*H5</f>
        <v>0</v>
      </c>
      <c r="K5" s="35">
        <f t="shared" ref="K5:K14" si="2">ROUNDUP(((H5+E5)*0.1), 0)</f>
        <v>5</v>
      </c>
      <c r="L5" s="18">
        <v>0</v>
      </c>
      <c r="M5" s="18">
        <f t="shared" ref="M5:M14" si="3">L5*K5</f>
        <v>0</v>
      </c>
      <c r="N5" s="35">
        <f t="shared" ref="N5:N13" si="4">K5+H5</f>
        <v>47</v>
      </c>
      <c r="O5" s="18">
        <f t="shared" ref="O5:O17" si="5">M5+J5+G5</f>
        <v>0</v>
      </c>
      <c r="P5" s="38"/>
    </row>
    <row r="6" spans="1:16" x14ac:dyDescent="0.25">
      <c r="A6" s="35">
        <v>3</v>
      </c>
      <c r="B6" s="36" t="s">
        <v>45</v>
      </c>
      <c r="C6" s="36" t="s">
        <v>46</v>
      </c>
      <c r="D6" s="36" t="s">
        <v>72</v>
      </c>
      <c r="E6" s="35">
        <v>0</v>
      </c>
      <c r="F6" s="18">
        <v>0</v>
      </c>
      <c r="G6" s="37">
        <f t="shared" si="0"/>
        <v>0</v>
      </c>
      <c r="H6" s="35">
        <v>22</v>
      </c>
      <c r="I6" s="18">
        <v>0</v>
      </c>
      <c r="J6" s="18">
        <f t="shared" si="1"/>
        <v>0</v>
      </c>
      <c r="K6" s="35">
        <f t="shared" si="2"/>
        <v>3</v>
      </c>
      <c r="L6" s="18">
        <v>0</v>
      </c>
      <c r="M6" s="18">
        <f t="shared" si="3"/>
        <v>0</v>
      </c>
      <c r="N6" s="35">
        <f t="shared" si="4"/>
        <v>25</v>
      </c>
      <c r="O6" s="18">
        <f t="shared" si="5"/>
        <v>0</v>
      </c>
      <c r="P6" s="38"/>
    </row>
    <row r="7" spans="1:16" ht="30" x14ac:dyDescent="0.25">
      <c r="A7" s="35">
        <v>4</v>
      </c>
      <c r="B7" s="36" t="s">
        <v>45</v>
      </c>
      <c r="C7" s="36" t="s">
        <v>47</v>
      </c>
      <c r="D7" s="36" t="s">
        <v>73</v>
      </c>
      <c r="E7" s="35">
        <v>1</v>
      </c>
      <c r="F7" s="18">
        <v>0</v>
      </c>
      <c r="G7" s="37">
        <f t="shared" si="0"/>
        <v>0</v>
      </c>
      <c r="H7" s="35">
        <v>169</v>
      </c>
      <c r="I7" s="18">
        <v>0</v>
      </c>
      <c r="J7" s="18">
        <f t="shared" si="1"/>
        <v>0</v>
      </c>
      <c r="K7" s="35">
        <f t="shared" si="2"/>
        <v>17</v>
      </c>
      <c r="L7" s="18">
        <v>0</v>
      </c>
      <c r="M7" s="18">
        <f t="shared" si="3"/>
        <v>0</v>
      </c>
      <c r="N7" s="35">
        <f t="shared" si="4"/>
        <v>186</v>
      </c>
      <c r="O7" s="18">
        <f t="shared" si="5"/>
        <v>0</v>
      </c>
      <c r="P7" s="39"/>
    </row>
    <row r="8" spans="1:16" x14ac:dyDescent="0.25">
      <c r="A8" s="35">
        <v>5</v>
      </c>
      <c r="B8" s="36" t="s">
        <v>45</v>
      </c>
      <c r="C8" s="36" t="s">
        <v>47</v>
      </c>
      <c r="D8" s="36" t="s">
        <v>74</v>
      </c>
      <c r="E8" s="35">
        <v>0</v>
      </c>
      <c r="F8" s="18">
        <v>0</v>
      </c>
      <c r="G8" s="37">
        <f t="shared" si="0"/>
        <v>0</v>
      </c>
      <c r="H8" s="35">
        <v>22</v>
      </c>
      <c r="I8" s="18">
        <v>0</v>
      </c>
      <c r="J8" s="18">
        <f t="shared" si="1"/>
        <v>0</v>
      </c>
      <c r="K8" s="35">
        <f t="shared" si="2"/>
        <v>3</v>
      </c>
      <c r="L8" s="18">
        <v>0</v>
      </c>
      <c r="M8" s="18">
        <f t="shared" si="3"/>
        <v>0</v>
      </c>
      <c r="N8" s="35">
        <f t="shared" si="4"/>
        <v>25</v>
      </c>
      <c r="O8" s="18">
        <f t="shared" si="5"/>
        <v>0</v>
      </c>
      <c r="P8" s="39"/>
    </row>
    <row r="9" spans="1:16" x14ac:dyDescent="0.25">
      <c r="A9" s="35">
        <v>6</v>
      </c>
      <c r="B9" s="36" t="s">
        <v>45</v>
      </c>
      <c r="C9" s="36" t="s">
        <v>47</v>
      </c>
      <c r="D9" s="36" t="s">
        <v>75</v>
      </c>
      <c r="E9" s="35">
        <v>2</v>
      </c>
      <c r="F9" s="18">
        <v>0</v>
      </c>
      <c r="G9" s="37">
        <f t="shared" si="0"/>
        <v>0</v>
      </c>
      <c r="H9" s="35">
        <v>42</v>
      </c>
      <c r="I9" s="18">
        <v>0</v>
      </c>
      <c r="J9" s="18">
        <f t="shared" si="1"/>
        <v>0</v>
      </c>
      <c r="K9" s="35">
        <f t="shared" si="2"/>
        <v>5</v>
      </c>
      <c r="L9" s="18">
        <v>0</v>
      </c>
      <c r="M9" s="18">
        <f t="shared" si="3"/>
        <v>0</v>
      </c>
      <c r="N9" s="35">
        <f t="shared" si="4"/>
        <v>47</v>
      </c>
      <c r="O9" s="18">
        <f t="shared" si="5"/>
        <v>0</v>
      </c>
      <c r="P9" s="39"/>
    </row>
    <row r="10" spans="1:16" ht="30" x14ac:dyDescent="0.25">
      <c r="A10" s="35">
        <v>7</v>
      </c>
      <c r="B10" s="36" t="s">
        <v>45</v>
      </c>
      <c r="C10" s="36" t="s">
        <v>47</v>
      </c>
      <c r="D10" s="36" t="s">
        <v>76</v>
      </c>
      <c r="E10" s="35">
        <v>2</v>
      </c>
      <c r="F10" s="18">
        <v>0</v>
      </c>
      <c r="G10" s="37">
        <f t="shared" si="0"/>
        <v>0</v>
      </c>
      <c r="H10" s="35">
        <f>85*2</f>
        <v>170</v>
      </c>
      <c r="I10" s="18">
        <v>0</v>
      </c>
      <c r="J10" s="18">
        <f t="shared" si="1"/>
        <v>0</v>
      </c>
      <c r="K10" s="35">
        <f t="shared" si="2"/>
        <v>18</v>
      </c>
      <c r="L10" s="18">
        <v>0</v>
      </c>
      <c r="M10" s="18">
        <f t="shared" si="3"/>
        <v>0</v>
      </c>
      <c r="N10" s="35">
        <f t="shared" si="4"/>
        <v>188</v>
      </c>
      <c r="O10" s="18">
        <f t="shared" si="5"/>
        <v>0</v>
      </c>
      <c r="P10" s="39"/>
    </row>
    <row r="11" spans="1:16" ht="30" x14ac:dyDescent="0.25">
      <c r="A11" s="35">
        <v>8</v>
      </c>
      <c r="B11" s="36" t="s">
        <v>45</v>
      </c>
      <c r="C11" s="36" t="s">
        <v>47</v>
      </c>
      <c r="D11" s="36" t="s">
        <v>77</v>
      </c>
      <c r="E11" s="35">
        <v>1</v>
      </c>
      <c r="F11" s="18">
        <v>0</v>
      </c>
      <c r="G11" s="37">
        <f t="shared" si="0"/>
        <v>0</v>
      </c>
      <c r="H11" s="35">
        <v>315</v>
      </c>
      <c r="I11" s="18">
        <v>0</v>
      </c>
      <c r="J11" s="18">
        <f t="shared" si="1"/>
        <v>0</v>
      </c>
      <c r="K11" s="35">
        <f t="shared" si="2"/>
        <v>32</v>
      </c>
      <c r="L11" s="18">
        <v>0</v>
      </c>
      <c r="M11" s="18">
        <f t="shared" si="3"/>
        <v>0</v>
      </c>
      <c r="N11" s="35">
        <f t="shared" si="4"/>
        <v>347</v>
      </c>
      <c r="O11" s="18">
        <f t="shared" si="5"/>
        <v>0</v>
      </c>
      <c r="P11" s="39"/>
    </row>
    <row r="12" spans="1:16" ht="30" x14ac:dyDescent="0.25">
      <c r="A12" s="35">
        <v>9</v>
      </c>
      <c r="B12" s="36" t="s">
        <v>45</v>
      </c>
      <c r="C12" s="36" t="s">
        <v>48</v>
      </c>
      <c r="D12" s="36" t="s">
        <v>78</v>
      </c>
      <c r="E12" s="35">
        <v>2</v>
      </c>
      <c r="F12" s="18">
        <v>0</v>
      </c>
      <c r="G12" s="37">
        <f t="shared" si="0"/>
        <v>0</v>
      </c>
      <c r="H12" s="35">
        <f>85*2</f>
        <v>170</v>
      </c>
      <c r="I12" s="18">
        <v>0</v>
      </c>
      <c r="J12" s="18">
        <f t="shared" si="1"/>
        <v>0</v>
      </c>
      <c r="K12" s="35">
        <f t="shared" si="2"/>
        <v>18</v>
      </c>
      <c r="L12" s="18">
        <v>0</v>
      </c>
      <c r="M12" s="18">
        <f t="shared" si="3"/>
        <v>0</v>
      </c>
      <c r="N12" s="35">
        <f t="shared" si="4"/>
        <v>188</v>
      </c>
      <c r="O12" s="18">
        <f t="shared" si="5"/>
        <v>0</v>
      </c>
      <c r="P12" s="38"/>
    </row>
    <row r="13" spans="1:16" ht="30" x14ac:dyDescent="0.25">
      <c r="A13" s="35">
        <v>10</v>
      </c>
      <c r="B13" s="36" t="s">
        <v>45</v>
      </c>
      <c r="C13" s="36" t="s">
        <v>48</v>
      </c>
      <c r="D13" s="36" t="s">
        <v>79</v>
      </c>
      <c r="E13" s="35">
        <v>1</v>
      </c>
      <c r="F13" s="18">
        <v>0</v>
      </c>
      <c r="G13" s="37">
        <f t="shared" si="0"/>
        <v>0</v>
      </c>
      <c r="H13" s="35">
        <v>315</v>
      </c>
      <c r="I13" s="18">
        <v>0</v>
      </c>
      <c r="J13" s="18">
        <f t="shared" si="1"/>
        <v>0</v>
      </c>
      <c r="K13" s="35">
        <f t="shared" si="2"/>
        <v>32</v>
      </c>
      <c r="L13" s="18">
        <v>0</v>
      </c>
      <c r="M13" s="18">
        <f t="shared" si="3"/>
        <v>0</v>
      </c>
      <c r="N13" s="35">
        <f t="shared" si="4"/>
        <v>347</v>
      </c>
      <c r="O13" s="18">
        <f t="shared" si="5"/>
        <v>0</v>
      </c>
      <c r="P13" s="38"/>
    </row>
    <row r="14" spans="1:16" ht="90" x14ac:dyDescent="0.25">
      <c r="A14" s="35">
        <v>11</v>
      </c>
      <c r="B14" s="36" t="s">
        <v>45</v>
      </c>
      <c r="C14" s="36" t="s">
        <v>80</v>
      </c>
      <c r="D14" s="36" t="s">
        <v>81</v>
      </c>
      <c r="E14" s="35">
        <v>1</v>
      </c>
      <c r="F14" s="18">
        <v>0</v>
      </c>
      <c r="G14" s="37">
        <f t="shared" si="0"/>
        <v>0</v>
      </c>
      <c r="H14" s="35">
        <v>1</v>
      </c>
      <c r="I14" s="18">
        <v>0</v>
      </c>
      <c r="J14" s="18">
        <f t="shared" si="1"/>
        <v>0</v>
      </c>
      <c r="K14" s="35">
        <f t="shared" si="2"/>
        <v>1</v>
      </c>
      <c r="L14" s="18">
        <v>0</v>
      </c>
      <c r="M14" s="18">
        <f t="shared" si="3"/>
        <v>0</v>
      </c>
      <c r="N14" s="35">
        <v>1</v>
      </c>
      <c r="O14" s="18">
        <f t="shared" si="5"/>
        <v>0</v>
      </c>
      <c r="P14" s="38" t="s">
        <v>82</v>
      </c>
    </row>
    <row r="15" spans="1:16" ht="45" x14ac:dyDescent="0.25">
      <c r="A15" s="35">
        <v>12</v>
      </c>
      <c r="B15" s="36" t="s">
        <v>45</v>
      </c>
      <c r="C15" s="36" t="s">
        <v>80</v>
      </c>
      <c r="D15" s="36" t="s">
        <v>83</v>
      </c>
      <c r="E15" s="35">
        <v>1</v>
      </c>
      <c r="F15" s="18">
        <v>0</v>
      </c>
      <c r="G15" s="37">
        <f t="shared" si="0"/>
        <v>0</v>
      </c>
      <c r="H15" s="35">
        <v>1</v>
      </c>
      <c r="I15" s="18">
        <v>0</v>
      </c>
      <c r="J15" s="18">
        <f t="shared" si="1"/>
        <v>0</v>
      </c>
      <c r="K15" s="35">
        <v>0</v>
      </c>
      <c r="L15" s="40" t="s">
        <v>84</v>
      </c>
      <c r="M15" s="18">
        <v>0</v>
      </c>
      <c r="N15" s="35">
        <v>1</v>
      </c>
      <c r="O15" s="18">
        <f t="shared" si="5"/>
        <v>0</v>
      </c>
      <c r="P15" s="38" t="s">
        <v>85</v>
      </c>
    </row>
    <row r="16" spans="1:16" ht="105" x14ac:dyDescent="0.25">
      <c r="A16" s="35">
        <v>13</v>
      </c>
      <c r="B16" s="36" t="s">
        <v>45</v>
      </c>
      <c r="C16" s="36" t="s">
        <v>80</v>
      </c>
      <c r="D16" s="36" t="s">
        <v>86</v>
      </c>
      <c r="E16" s="35">
        <v>1</v>
      </c>
      <c r="F16" s="18">
        <v>0</v>
      </c>
      <c r="G16" s="37">
        <f t="shared" si="0"/>
        <v>0</v>
      </c>
      <c r="H16" s="35">
        <v>1</v>
      </c>
      <c r="I16" s="18">
        <v>0</v>
      </c>
      <c r="J16" s="18">
        <f t="shared" si="1"/>
        <v>0</v>
      </c>
      <c r="K16" s="35">
        <v>0</v>
      </c>
      <c r="L16" s="40" t="s">
        <v>84</v>
      </c>
      <c r="M16" s="18">
        <v>0</v>
      </c>
      <c r="N16" s="35">
        <v>1</v>
      </c>
      <c r="O16" s="18">
        <f t="shared" si="5"/>
        <v>0</v>
      </c>
      <c r="P16" s="38" t="s">
        <v>87</v>
      </c>
    </row>
    <row r="17" spans="1:15" x14ac:dyDescent="0.25">
      <c r="D17" s="25" t="s">
        <v>35</v>
      </c>
      <c r="G17" s="37">
        <f>SUM(G4:G16)</f>
        <v>0</v>
      </c>
      <c r="J17" s="37">
        <f>SUM(J4:J16)</f>
        <v>0</v>
      </c>
      <c r="M17" s="37">
        <f>SUM(M4:M16)</f>
        <v>0</v>
      </c>
      <c r="O17" s="41">
        <f t="shared" si="5"/>
        <v>0</v>
      </c>
    </row>
    <row r="19" spans="1:15" x14ac:dyDescent="0.25">
      <c r="A19" s="42" t="s">
        <v>88</v>
      </c>
    </row>
  </sheetData>
  <mergeCells count="9">
    <mergeCell ref="H2:J2"/>
    <mergeCell ref="K2:M2"/>
    <mergeCell ref="A2:A3"/>
    <mergeCell ref="B2:B3"/>
    <mergeCell ref="C2:C3"/>
    <mergeCell ref="D2:D3"/>
    <mergeCell ref="E2:G2"/>
    <mergeCell ref="N2:O2"/>
    <mergeCell ref="P2:P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9ED651-8B76-4F82-9F7D-B46C3102C42D}">
  <dimension ref="A1:Q18"/>
  <sheetViews>
    <sheetView workbookViewId="0">
      <pane xSplit="4" ySplit="3" topLeftCell="E4" activePane="bottomRight" state="frozen"/>
      <selection pane="topRight" activeCell="E1" sqref="E1"/>
      <selection pane="bottomLeft" activeCell="A4" sqref="A4"/>
      <selection pane="bottomRight" activeCell="E4" sqref="E4"/>
    </sheetView>
  </sheetViews>
  <sheetFormatPr defaultColWidth="7.5703125" defaultRowHeight="15" x14ac:dyDescent="0.25"/>
  <cols>
    <col min="1" max="1" width="7.28515625" style="45" customWidth="1"/>
    <col min="2" max="2" width="19.5703125" style="44" bestFit="1" customWidth="1"/>
    <col min="3" max="3" width="11.140625" style="44" customWidth="1"/>
    <col min="4" max="4" width="37" style="44" customWidth="1"/>
    <col min="5" max="5" width="4.7109375" style="44" customWidth="1"/>
    <col min="6" max="6" width="8" style="44" customWidth="1"/>
    <col min="7" max="7" width="13.42578125" style="44" customWidth="1"/>
    <col min="8" max="8" width="5.85546875" style="45" customWidth="1"/>
    <col min="9" max="9" width="7.7109375" style="44" customWidth="1"/>
    <col min="10" max="10" width="11.85546875" style="44" customWidth="1"/>
    <col min="11" max="11" width="6.140625" style="45" customWidth="1"/>
    <col min="12" max="12" width="8.5703125" style="44" customWidth="1"/>
    <col min="13" max="13" width="13.85546875" style="44" customWidth="1"/>
    <col min="14" max="14" width="7.28515625" style="45" customWidth="1"/>
    <col min="15" max="15" width="11.42578125" style="44" customWidth="1"/>
    <col min="16" max="16" width="32.140625" style="44" customWidth="1"/>
    <col min="17" max="16384" width="7.5703125" style="44"/>
  </cols>
  <sheetData>
    <row r="1" spans="1:17" ht="15.75" x14ac:dyDescent="0.25">
      <c r="A1" s="43" t="s">
        <v>52</v>
      </c>
    </row>
    <row r="2" spans="1:17" s="47" customFormat="1" ht="12.75" x14ac:dyDescent="0.25">
      <c r="A2" s="46" t="s">
        <v>28</v>
      </c>
      <c r="B2" s="46" t="s">
        <v>29</v>
      </c>
      <c r="C2" s="46" t="s">
        <v>30</v>
      </c>
      <c r="D2" s="46" t="s">
        <v>31</v>
      </c>
      <c r="E2" s="46" t="s">
        <v>32</v>
      </c>
      <c r="F2" s="46"/>
      <c r="G2" s="46"/>
      <c r="H2" s="46" t="s">
        <v>33</v>
      </c>
      <c r="I2" s="46"/>
      <c r="J2" s="46"/>
      <c r="K2" s="46" t="s">
        <v>34</v>
      </c>
      <c r="L2" s="46"/>
      <c r="M2" s="46"/>
      <c r="N2" s="46" t="s">
        <v>35</v>
      </c>
      <c r="O2" s="46"/>
      <c r="P2" s="46" t="s">
        <v>36</v>
      </c>
    </row>
    <row r="3" spans="1:17" s="51" customFormat="1" ht="12.75" x14ac:dyDescent="0.25">
      <c r="A3" s="46"/>
      <c r="B3" s="46"/>
      <c r="C3" s="46"/>
      <c r="D3" s="46"/>
      <c r="E3" s="48" t="s">
        <v>37</v>
      </c>
      <c r="F3" s="48" t="s">
        <v>38</v>
      </c>
      <c r="G3" s="48" t="s">
        <v>39</v>
      </c>
      <c r="H3" s="48" t="s">
        <v>37</v>
      </c>
      <c r="I3" s="48" t="s">
        <v>38</v>
      </c>
      <c r="J3" s="48" t="s">
        <v>39</v>
      </c>
      <c r="K3" s="49" t="s">
        <v>37</v>
      </c>
      <c r="L3" s="48" t="s">
        <v>38</v>
      </c>
      <c r="M3" s="48" t="s">
        <v>39</v>
      </c>
      <c r="N3" s="50" t="s">
        <v>37</v>
      </c>
      <c r="O3" s="48" t="s">
        <v>39</v>
      </c>
      <c r="P3" s="46"/>
    </row>
    <row r="4" spans="1:17" x14ac:dyDescent="0.25">
      <c r="A4" s="52">
        <v>1</v>
      </c>
      <c r="B4" s="53" t="s">
        <v>53</v>
      </c>
      <c r="C4" s="53" t="s">
        <v>54</v>
      </c>
      <c r="D4" s="54" t="s">
        <v>55</v>
      </c>
      <c r="E4" s="52">
        <v>5</v>
      </c>
      <c r="F4" s="19">
        <v>0</v>
      </c>
      <c r="G4" s="55">
        <f>F4*E4</f>
        <v>0</v>
      </c>
      <c r="H4" s="52">
        <v>905</v>
      </c>
      <c r="I4" s="19">
        <v>0</v>
      </c>
      <c r="J4" s="19">
        <f>I4*H4</f>
        <v>0</v>
      </c>
      <c r="K4" s="56">
        <f>ROUNDUP(((H4+E4)*0.1), 0)</f>
        <v>91</v>
      </c>
      <c r="L4" s="19">
        <v>0</v>
      </c>
      <c r="M4" s="19">
        <f>L4*K4</f>
        <v>0</v>
      </c>
      <c r="N4" s="57">
        <v>1001</v>
      </c>
      <c r="O4" s="19">
        <f>M4+J4+G4</f>
        <v>0</v>
      </c>
      <c r="P4" s="58"/>
    </row>
    <row r="5" spans="1:17" ht="30" x14ac:dyDescent="0.25">
      <c r="A5" s="52">
        <f>A4+1</f>
        <v>2</v>
      </c>
      <c r="B5" s="53" t="s">
        <v>53</v>
      </c>
      <c r="C5" s="53" t="s">
        <v>56</v>
      </c>
      <c r="D5" s="53" t="s">
        <v>57</v>
      </c>
      <c r="E5" s="52">
        <v>4</v>
      </c>
      <c r="F5" s="19">
        <v>0</v>
      </c>
      <c r="G5" s="19">
        <f t="shared" ref="G5:G10" si="0">F5*E5</f>
        <v>0</v>
      </c>
      <c r="H5" s="52">
        <v>212</v>
      </c>
      <c r="I5" s="19">
        <v>0</v>
      </c>
      <c r="J5" s="19">
        <f t="shared" ref="J5:J10" si="1">I5*H5</f>
        <v>0</v>
      </c>
      <c r="K5" s="56">
        <f t="shared" ref="K5:K10" si="2">ROUNDUP(((H5+E5)*0.1), 0)</f>
        <v>22</v>
      </c>
      <c r="L5" s="19">
        <v>0</v>
      </c>
      <c r="M5" s="19">
        <f t="shared" ref="M5:M10" si="3">L5*K5</f>
        <v>0</v>
      </c>
      <c r="N5" s="57">
        <v>238</v>
      </c>
      <c r="O5" s="19">
        <f t="shared" ref="O5:O11" si="4">M5+J5+G5</f>
        <v>0</v>
      </c>
      <c r="P5" s="59"/>
    </row>
    <row r="6" spans="1:17" ht="30" x14ac:dyDescent="0.25">
      <c r="A6" s="52">
        <f t="shared" ref="A6:A9" si="5">A5+1</f>
        <v>3</v>
      </c>
      <c r="B6" s="53" t="s">
        <v>53</v>
      </c>
      <c r="C6" s="53" t="s">
        <v>58</v>
      </c>
      <c r="D6" s="53" t="s">
        <v>59</v>
      </c>
      <c r="E6" s="52">
        <v>4</v>
      </c>
      <c r="F6" s="19">
        <v>0</v>
      </c>
      <c r="G6" s="19">
        <f t="shared" si="0"/>
        <v>0</v>
      </c>
      <c r="H6" s="52">
        <v>212</v>
      </c>
      <c r="I6" s="19">
        <v>0</v>
      </c>
      <c r="J6" s="19">
        <f t="shared" si="1"/>
        <v>0</v>
      </c>
      <c r="K6" s="56">
        <f t="shared" si="2"/>
        <v>22</v>
      </c>
      <c r="L6" s="19">
        <v>0</v>
      </c>
      <c r="M6" s="19">
        <f t="shared" si="3"/>
        <v>0</v>
      </c>
      <c r="N6" s="57">
        <v>238</v>
      </c>
      <c r="O6" s="19">
        <f t="shared" si="4"/>
        <v>0</v>
      </c>
      <c r="P6" s="58"/>
    </row>
    <row r="7" spans="1:17" x14ac:dyDescent="0.25">
      <c r="A7" s="52">
        <f t="shared" si="5"/>
        <v>4</v>
      </c>
      <c r="B7" s="53" t="s">
        <v>53</v>
      </c>
      <c r="C7" s="53" t="s">
        <v>60</v>
      </c>
      <c r="D7" s="54" t="s">
        <v>89</v>
      </c>
      <c r="E7" s="52">
        <v>1</v>
      </c>
      <c r="F7" s="19">
        <v>0</v>
      </c>
      <c r="G7" s="19">
        <f t="shared" si="0"/>
        <v>0</v>
      </c>
      <c r="H7" s="52">
        <v>85</v>
      </c>
      <c r="I7" s="19">
        <v>0</v>
      </c>
      <c r="J7" s="19">
        <f t="shared" si="1"/>
        <v>0</v>
      </c>
      <c r="K7" s="56">
        <f t="shared" si="2"/>
        <v>9</v>
      </c>
      <c r="L7" s="19">
        <v>0</v>
      </c>
      <c r="M7" s="19">
        <f t="shared" si="3"/>
        <v>0</v>
      </c>
      <c r="N7" s="57">
        <v>212</v>
      </c>
      <c r="O7" s="19">
        <f t="shared" si="4"/>
        <v>0</v>
      </c>
      <c r="P7" s="59"/>
      <c r="Q7" s="60"/>
    </row>
    <row r="8" spans="1:17" ht="25.5" x14ac:dyDescent="0.25">
      <c r="A8" s="52">
        <f t="shared" si="5"/>
        <v>5</v>
      </c>
      <c r="B8" s="53" t="s">
        <v>53</v>
      </c>
      <c r="C8" s="53" t="s">
        <v>61</v>
      </c>
      <c r="D8" s="54" t="s">
        <v>90</v>
      </c>
      <c r="E8" s="52">
        <v>2</v>
      </c>
      <c r="F8" s="19">
        <v>0</v>
      </c>
      <c r="G8" s="19">
        <f t="shared" si="0"/>
        <v>0</v>
      </c>
      <c r="H8" s="52">
        <f>169+21</f>
        <v>190</v>
      </c>
      <c r="I8" s="19">
        <v>0</v>
      </c>
      <c r="J8" s="19">
        <f t="shared" si="1"/>
        <v>0</v>
      </c>
      <c r="K8" s="56">
        <f t="shared" si="2"/>
        <v>20</v>
      </c>
      <c r="L8" s="19">
        <v>0</v>
      </c>
      <c r="M8" s="19">
        <f t="shared" si="3"/>
        <v>0</v>
      </c>
      <c r="N8" s="57">
        <v>143</v>
      </c>
      <c r="O8" s="19">
        <f t="shared" si="4"/>
        <v>0</v>
      </c>
      <c r="P8" s="59"/>
      <c r="Q8" s="60"/>
    </row>
    <row r="9" spans="1:17" x14ac:dyDescent="0.25">
      <c r="A9" s="52">
        <f t="shared" si="5"/>
        <v>6</v>
      </c>
      <c r="B9" s="53" t="s">
        <v>53</v>
      </c>
      <c r="C9" s="53" t="s">
        <v>62</v>
      </c>
      <c r="D9" s="53" t="s">
        <v>91</v>
      </c>
      <c r="E9" s="52">
        <v>2</v>
      </c>
      <c r="F9" s="19">
        <v>0</v>
      </c>
      <c r="G9" s="19">
        <f t="shared" si="0"/>
        <v>0</v>
      </c>
      <c r="H9" s="52">
        <v>315</v>
      </c>
      <c r="I9" s="19">
        <v>0</v>
      </c>
      <c r="J9" s="19">
        <f t="shared" si="1"/>
        <v>0</v>
      </c>
      <c r="K9" s="56">
        <f t="shared" si="2"/>
        <v>32</v>
      </c>
      <c r="L9" s="19">
        <v>0</v>
      </c>
      <c r="M9" s="19">
        <f t="shared" si="3"/>
        <v>0</v>
      </c>
      <c r="N9" s="57">
        <v>696</v>
      </c>
      <c r="O9" s="19">
        <f t="shared" si="4"/>
        <v>0</v>
      </c>
      <c r="P9" s="59"/>
      <c r="Q9" s="60"/>
    </row>
    <row r="10" spans="1:17" s="25" customFormat="1" ht="105" x14ac:dyDescent="0.25">
      <c r="A10" s="35">
        <v>7</v>
      </c>
      <c r="B10" s="53" t="s">
        <v>53</v>
      </c>
      <c r="C10" s="36" t="s">
        <v>80</v>
      </c>
      <c r="D10" s="36" t="s">
        <v>81</v>
      </c>
      <c r="E10" s="35">
        <v>1</v>
      </c>
      <c r="F10" s="18">
        <v>0</v>
      </c>
      <c r="G10" s="37">
        <f t="shared" si="0"/>
        <v>0</v>
      </c>
      <c r="H10" s="35">
        <v>1</v>
      </c>
      <c r="I10" s="18">
        <v>0</v>
      </c>
      <c r="J10" s="18">
        <f t="shared" si="1"/>
        <v>0</v>
      </c>
      <c r="K10" s="35">
        <f t="shared" si="2"/>
        <v>1</v>
      </c>
      <c r="L10" s="18">
        <v>0</v>
      </c>
      <c r="M10" s="18">
        <f t="shared" si="3"/>
        <v>0</v>
      </c>
      <c r="N10" s="35">
        <v>1</v>
      </c>
      <c r="O10" s="18">
        <f t="shared" si="4"/>
        <v>0</v>
      </c>
      <c r="P10" s="38" t="s">
        <v>82</v>
      </c>
    </row>
    <row r="11" spans="1:17" x14ac:dyDescent="0.25">
      <c r="A11" s="61" t="s">
        <v>35</v>
      </c>
      <c r="B11" s="62"/>
      <c r="C11" s="62"/>
      <c r="D11" s="63"/>
      <c r="G11" s="55">
        <f>SUM(G4:G10)</f>
        <v>0</v>
      </c>
      <c r="J11" s="55">
        <f>SUM(J4:J10)</f>
        <v>0</v>
      </c>
      <c r="L11" s="45"/>
      <c r="M11" s="55">
        <f>SUM(M4:M10)</f>
        <v>0</v>
      </c>
      <c r="O11" s="19">
        <f t="shared" si="4"/>
        <v>0</v>
      </c>
    </row>
    <row r="13" spans="1:17" ht="15" customHeight="1" x14ac:dyDescent="0.25">
      <c r="A13" s="43" t="s">
        <v>92</v>
      </c>
    </row>
    <row r="14" spans="1:17" x14ac:dyDescent="0.25">
      <c r="A14" s="46" t="s">
        <v>28</v>
      </c>
      <c r="B14" s="46" t="s">
        <v>29</v>
      </c>
      <c r="C14" s="46" t="s">
        <v>30</v>
      </c>
      <c r="D14" s="46" t="s">
        <v>31</v>
      </c>
    </row>
    <row r="15" spans="1:17" x14ac:dyDescent="0.25">
      <c r="A15" s="46"/>
      <c r="B15" s="46"/>
      <c r="C15" s="46"/>
      <c r="D15" s="46"/>
    </row>
    <row r="16" spans="1:17" x14ac:dyDescent="0.25">
      <c r="A16" s="52">
        <v>1</v>
      </c>
      <c r="B16" s="53" t="s">
        <v>53</v>
      </c>
      <c r="C16" s="53" t="s">
        <v>63</v>
      </c>
      <c r="D16" s="53" t="s">
        <v>64</v>
      </c>
      <c r="E16" s="64"/>
      <c r="H16" s="64"/>
      <c r="P16" s="60"/>
    </row>
    <row r="17" spans="1:16" ht="30" x14ac:dyDescent="0.25">
      <c r="A17" s="52">
        <v>2</v>
      </c>
      <c r="B17" s="53" t="s">
        <v>53</v>
      </c>
      <c r="C17" s="53" t="s">
        <v>65</v>
      </c>
      <c r="D17" s="53" t="s">
        <v>66</v>
      </c>
      <c r="E17" s="64"/>
      <c r="H17" s="64"/>
      <c r="P17" s="60"/>
    </row>
    <row r="18" spans="1:16" ht="30" x14ac:dyDescent="0.25">
      <c r="A18" s="52">
        <v>3</v>
      </c>
      <c r="B18" s="53" t="s">
        <v>53</v>
      </c>
      <c r="C18" s="53" t="s">
        <v>67</v>
      </c>
      <c r="D18" s="53" t="s">
        <v>68</v>
      </c>
      <c r="E18" s="64"/>
      <c r="H18" s="64"/>
      <c r="P18" s="60"/>
    </row>
  </sheetData>
  <mergeCells count="14">
    <mergeCell ref="A14:A15"/>
    <mergeCell ref="B14:B15"/>
    <mergeCell ref="C14:C15"/>
    <mergeCell ref="D14:D15"/>
    <mergeCell ref="K2:M2"/>
    <mergeCell ref="A2:A3"/>
    <mergeCell ref="B2:B3"/>
    <mergeCell ref="C2:C3"/>
    <mergeCell ref="D2:D3"/>
    <mergeCell ref="E2:G2"/>
    <mergeCell ref="H2:J2"/>
    <mergeCell ref="N2:O2"/>
    <mergeCell ref="P2:P3"/>
    <mergeCell ref="A11:D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Instructions</vt:lpstr>
      <vt:lpstr>Overview</vt:lpstr>
      <vt:lpstr>Requirements</vt:lpstr>
      <vt:lpstr>Drapery</vt:lpstr>
      <vt:lpstr>Accessory Pillows</vt:lpstr>
      <vt:lpstr>Requirements!Print_Titles</vt:lpstr>
    </vt:vector>
  </TitlesOfParts>
  <Company>Seneca Gaming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 Nichols</dc:creator>
  <cp:lastModifiedBy>Joe Nichols</cp:lastModifiedBy>
  <cp:lastPrinted>2025-04-20T01:56:42Z</cp:lastPrinted>
  <dcterms:created xsi:type="dcterms:W3CDTF">2022-10-30T01:42:34Z</dcterms:created>
  <dcterms:modified xsi:type="dcterms:W3CDTF">2025-06-04T14:39:04Z</dcterms:modified>
</cp:coreProperties>
</file>